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стр.1" sheetId="1" r:id="rId1"/>
    <sheet name="стр.2_Разд.1" sheetId="2" r:id="rId2"/>
    <sheet name="стр.2_Разд.1 (2)" sheetId="3" r:id="rId3"/>
    <sheet name="стр.3_5_Разд.2_3" sheetId="4" r:id="rId4"/>
  </sheets>
  <definedNames>
    <definedName name="_xlnm.Print_Area" localSheetId="0">'стр.1'!$A$1:$DD$24</definedName>
    <definedName name="_xlnm.Print_Area" localSheetId="1">'стр.2_Разд.1'!$A$1:$DA$12</definedName>
    <definedName name="_xlnm.Print_Area" localSheetId="2">'стр.2_Разд.1 (2)'!$A$1:$DA$29</definedName>
    <definedName name="_xlnm.Print_Area" localSheetId="3">'стр.3_5_Разд.2_3'!$A$1:$DD$150</definedName>
  </definedNames>
  <calcPr fullCalcOnLoad="1"/>
</workbook>
</file>

<file path=xl/sharedStrings.xml><?xml version="1.0" encoding="utf-8"?>
<sst xmlns="http://schemas.openxmlformats.org/spreadsheetml/2006/main" count="330" uniqueCount="271">
  <si>
    <t>количество выставок</t>
  </si>
  <si>
    <t>ед.</t>
  </si>
  <si>
    <t>Ю.А.Чередова</t>
  </si>
  <si>
    <t>Поступление    нефинансовых   активов, всего   из них:</t>
  </si>
  <si>
    <t>14</t>
  </si>
  <si>
    <t>количество посетителей</t>
  </si>
  <si>
    <t>чел.</t>
  </si>
  <si>
    <t xml:space="preserve">Задолженность за отопление за сент-ноябрь </t>
  </si>
  <si>
    <t>15</t>
  </si>
  <si>
    <t xml:space="preserve">Обслуживание по экскурсионной путевке
   (без элементов игровой программы
</t>
  </si>
  <si>
    <t xml:space="preserve"> Обслуживание по экскурсионной программе
   (с элементами театрализации, викторины, игры,    интерактивной игры и т.д.)
</t>
  </si>
  <si>
    <t xml:space="preserve">Входной билет на мероприятия
    (презентация, вечера, выставки)
</t>
  </si>
  <si>
    <t>Путеводитель по музею</t>
  </si>
  <si>
    <t>Автобусная экскурсия по селу (большое кольцо Визинги) – (транспорт заказчика)</t>
  </si>
  <si>
    <t>Запись на электронные носители заказчика</t>
  </si>
  <si>
    <t>Копирование экспонатов (зарисовка) разрешение на основании заявления (ходатайства), подписанного директором музея.</t>
  </si>
  <si>
    <t>Реализация входных билетов (взрослые)</t>
  </si>
  <si>
    <t xml:space="preserve">Мастер – классы (по предварительной записи, 2 раза в месяц, воскресенье)
Взрослые
</t>
  </si>
  <si>
    <t xml:space="preserve">Пешеходные экскурсии (Дошкольники, школьники;Студенты средних специальных учебных заведений и профессиональных заведений( лицеи, колледжи), студенты ВУЗов; Взрослые)
</t>
  </si>
  <si>
    <t xml:space="preserve">Использование музейных предметов и музейных коллекций в изображениях:
( Видеосъемка)
</t>
  </si>
  <si>
    <t xml:space="preserve">Использование музейных предметов и музейных коллекций в изображениях:
(Фотосъемка)
</t>
  </si>
  <si>
    <t xml:space="preserve">                                                                                                                                                                                                  Бюджетное учреждение вправе осуществлять следующие основные виды деятельности: 
-учет, хранение, собирание, экспонирование музейных предметов, находящихся в его музейных, архивных  и библиотечных фондах, в том числе образцов оружия, предметов, содержащих драгоценные металлы и драгоценные камни;
-комплектование музейных фондов;
-изучение и систематизация предметов фондов хранения;
-формирование электронной базы данных  соответствии с профилем музея;
-разработка и реализация основных направлений деятельности учреждения;
-экспозиционно-выставочная деятельность, организация выездных экспозиций и выставок;
-организация, участие в проведении, проведение научных конференций, семинаров, краеведческих чтений;
-экскурсионное, лекционное и консультационное обслуживание посетителей музея;
-организация работы лекториев, кружков, различных любительских объединений, клубов по интересам, культурно-просветительская и музейно- педагогическая деятельность;
-культурно-массовое и туристско-экскурсионное обслуживание юридических и физических лиц;
-осуществление в установленном порядке издательской, рекламно- информационной деятельности;
-повышение квалификации специалистов учреждения;
-подготовка научных работ, каталогов, проспектов;
-выпуск сувениров, открыток, фотографий, репродукций из фондов учреждения, популяризующих памятники истории и культуры;
-проведение выставок изделий мастеров прикладного жанра, художников, народных умельцев;
-разработка и реализация мероприятий по охране музейных предметов и коллекций;
-предоставление гражданам дополнительных музейных и сервисных услуг;
-развитие инфраструктуры для туристско-экскурсионной деятельности;
-разработка научных концепций и программ комплексного развития учреждения и основных направлений деятельности, тематико- экспозиционных планов постоянных экспозиций и временных выставок;
- организация в установленном порядке экспедиций сотрудников.</t>
  </si>
  <si>
    <t>77892084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</si>
  <si>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Уровень профессионального образования (квалификации) работников: высшее - 1, неполное высшее - 2, среднее профессиональное - 3, начальное профессиональное - 4, среднее (полное) общее - 5, основное общее - 6, не имеют основного общего - 7, ученая ст</t>
    </r>
  </si>
  <si>
    <t>(подпись)</t>
  </si>
  <si>
    <t>"</t>
  </si>
  <si>
    <t xml:space="preserve"> г.</t>
  </si>
  <si>
    <t>УТВЕРЖДАЮ</t>
  </si>
  <si>
    <t>ОТЧЕТ</t>
  </si>
  <si>
    <t>КОДЫ</t>
  </si>
  <si>
    <t>Форма по КФД</t>
  </si>
  <si>
    <t>Дата</t>
  </si>
  <si>
    <t>по ОКПО</t>
  </si>
  <si>
    <t>ИНН</t>
  </si>
  <si>
    <t>КПП</t>
  </si>
  <si>
    <t>на 1 января 20</t>
  </si>
  <si>
    <t>Наименование учреждения</t>
  </si>
  <si>
    <t>Юридический адрес учреждения</t>
  </si>
  <si>
    <t>Периодичность: годовая</t>
  </si>
  <si>
    <t>(инициалы, фамилия)</t>
  </si>
  <si>
    <t>0503643</t>
  </si>
  <si>
    <t>Наименование вида деятельности</t>
  </si>
  <si>
    <t>Краткая характеристика</t>
  </si>
  <si>
    <t>Правовое обоснование</t>
  </si>
  <si>
    <t>1. Основные:</t>
  </si>
  <si>
    <t>2. Иные:</t>
  </si>
  <si>
    <t>Раздел 1. Общие сведения об учреждении</t>
  </si>
  <si>
    <t>1.1. Перечень видов деятельности, которые учреждение вправе осуществлять</t>
  </si>
  <si>
    <t>в соответствии с его учредительными документами</t>
  </si>
  <si>
    <t>1.4. Сведения о работниках учреждения</t>
  </si>
  <si>
    <t>№ п/п</t>
  </si>
  <si>
    <t>Наименование показателя</t>
  </si>
  <si>
    <t>Причины изменения количества штатных единиц</t>
  </si>
  <si>
    <t>на начало отчетного периода</t>
  </si>
  <si>
    <t>на конец отчетного периода</t>
  </si>
  <si>
    <t>Численность
работников</t>
  </si>
  <si>
    <t>1</t>
  </si>
  <si>
    <t>2</t>
  </si>
  <si>
    <t>Штатная численность</t>
  </si>
  <si>
    <t>Фактическая численность</t>
  </si>
  <si>
    <t>х</t>
  </si>
  <si>
    <t>1.5. Средняя заработная плата сотрудников учреждения</t>
  </si>
  <si>
    <t>Размер средней заработной платы, руб.</t>
  </si>
  <si>
    <t>За 20</t>
  </si>
  <si>
    <t xml:space="preserve"> год</t>
  </si>
  <si>
    <t>Раздел 2. Результат деятельности учреждения</t>
  </si>
  <si>
    <t>дебиторской и кредиторской задолженности</t>
  </si>
  <si>
    <t>Код строки</t>
  </si>
  <si>
    <t>Значение показателя</t>
  </si>
  <si>
    <t>Примечание</t>
  </si>
  <si>
    <t>динамика изменения (гр. 5 - гр. 4)</t>
  </si>
  <si>
    <t>% изменения</t>
  </si>
  <si>
    <t>Балансовая (остаточная) стоимость нефинансовых активов учреждения, руб.</t>
  </si>
  <si>
    <t>010</t>
  </si>
  <si>
    <t>020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</si>
  <si>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ценностей, руб.</t>
  </si>
  <si>
    <t>030</t>
  </si>
  <si>
    <t>Справочно:
Суммы недостач, взысканные с виновных лиц, руб.</t>
  </si>
  <si>
    <t>040</t>
  </si>
  <si>
    <t>Суммы недостач, списанные за счет учреждения, руб.</t>
  </si>
  <si>
    <t>050</t>
  </si>
  <si>
    <t>Сумма дебиторской задолженности, руб.</t>
  </si>
  <si>
    <t>051</t>
  </si>
  <si>
    <t>в том числе:
нереальная к взысканию дебиторская задолженность, руб.</t>
  </si>
  <si>
    <t>060</t>
  </si>
  <si>
    <t>Сумма кредиторской задолженности, руб.</t>
  </si>
  <si>
    <t>061</t>
  </si>
  <si>
    <t>в том числе:
просроченная кредиторская задолженность, руб.</t>
  </si>
  <si>
    <t>2.4. Изменение цен (тарифов) на платные услуги (работы), оказываемые</t>
  </si>
  <si>
    <t>потребителям в течение отчетного периода</t>
  </si>
  <si>
    <t>Квартал</t>
  </si>
  <si>
    <t>I</t>
  </si>
  <si>
    <t>II</t>
  </si>
  <si>
    <t>III</t>
  </si>
  <si>
    <t>IV</t>
  </si>
  <si>
    <t>цена
(тариф)</t>
  </si>
  <si>
    <t>Наименование услуги (работы)</t>
  </si>
  <si>
    <t>(выполнения работ)</t>
  </si>
  <si>
    <t>бесплатно</t>
  </si>
  <si>
    <t>частично платно</t>
  </si>
  <si>
    <t>полностью платно</t>
  </si>
  <si>
    <t>полностью платных</t>
  </si>
  <si>
    <t>частично платных</t>
  </si>
  <si>
    <t>Вид услуги
(работы)</t>
  </si>
  <si>
    <t>Суммы доходов, полученных
от оказания платных
и частично платных услуг (выполнения работ), руб.</t>
  </si>
  <si>
    <t>Общее количество потребителей, воспользовавшихся услугами (работами) учреждения (в том числе платными
для потребителей)</t>
  </si>
  <si>
    <t>Средняя стоимость услуг
(работ) для потребителей, руб.</t>
  </si>
  <si>
    <t>1.</t>
  </si>
  <si>
    <t>Наименование потребителя</t>
  </si>
  <si>
    <t>Суть жалобы</t>
  </si>
  <si>
    <t>Принятые меры</t>
  </si>
  <si>
    <t>Процент исполнения,
%</t>
  </si>
  <si>
    <t>Остаток средств на начало года</t>
  </si>
  <si>
    <t>Поступления, всего</t>
  </si>
  <si>
    <t>в том числе:</t>
  </si>
  <si>
    <t>021</t>
  </si>
  <si>
    <t>Выплаты, всего</t>
  </si>
  <si>
    <t>Остаток средств на конец года</t>
  </si>
  <si>
    <t>Справочно:</t>
  </si>
  <si>
    <t>080</t>
  </si>
  <si>
    <t>Объем публичных обязательств, всего</t>
  </si>
  <si>
    <t>081</t>
  </si>
  <si>
    <t>Единица измерения: руб.</t>
  </si>
  <si>
    <t>Приложение № 1</t>
  </si>
  <si>
    <t>к Постановлению администрации</t>
  </si>
  <si>
    <t>муниципального района "Сысольский"</t>
  </si>
  <si>
    <t>от 30.09.2011 № 9/542</t>
  </si>
  <si>
    <t>о деятельности муниципального учреждения муниципального района Сысольский"</t>
  </si>
  <si>
    <t>и об использовании закрепленного за ним муниципального имущества</t>
  </si>
  <si>
    <t>2.1. Сведения о балансовой (остаточной) стоимости нефинансовых активов,</t>
  </si>
  <si>
    <t>2.2. Сведения о потребителях и доходах, полученных от оказания платных услуг</t>
  </si>
  <si>
    <t>Ед. измерения</t>
  </si>
  <si>
    <t>Величина задания</t>
  </si>
  <si>
    <t>утверждено</t>
  </si>
  <si>
    <t>фактически</t>
  </si>
  <si>
    <t>% выполнения</t>
  </si>
  <si>
    <t>Причины невыполнения задания</t>
  </si>
  <si>
    <t>2.3 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</si>
  <si>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Субсидии на выполнение муниципального задания</t>
  </si>
  <si>
    <t>Субсидии на выполнение соответствующих целей (субсидии на иные цели)</t>
  </si>
  <si>
    <t>Бюджетные инвестиции</t>
  </si>
  <si>
    <t xml:space="preserve">Поступления     от оказания муниципальным бюджетным учреждением  услуг (выполнения работ), предоставление которых  для физических и юридических лиц осуществляется  на платной  основе </t>
  </si>
  <si>
    <t>Поступления     от иной    приносящей доход деятельности, всего:</t>
  </si>
  <si>
    <t xml:space="preserve">Оплата   труда   и начисления      на выплаты по  оплате труда, всего  </t>
  </si>
  <si>
    <t xml:space="preserve">Заработная плата </t>
  </si>
  <si>
    <t>Прочие выплаты</t>
  </si>
  <si>
    <t>211</t>
  </si>
  <si>
    <t>212</t>
  </si>
  <si>
    <t>Начисления      на выплаты по  оплате труда</t>
  </si>
  <si>
    <t>213</t>
  </si>
  <si>
    <t>Оплата      работ, услуг, всего      
из них</t>
  </si>
  <si>
    <t>Услуги связи</t>
  </si>
  <si>
    <t>Транспортные услуги</t>
  </si>
  <si>
    <t>Коммунальные услуги</t>
  </si>
  <si>
    <t xml:space="preserve">Арендная плата  за пользование  имуществом  </t>
  </si>
  <si>
    <t>Работы, услуги  по содержанию имущества</t>
  </si>
  <si>
    <t>Прочие работы, услуги</t>
  </si>
  <si>
    <t>221</t>
  </si>
  <si>
    <t>222</t>
  </si>
  <si>
    <t>223</t>
  </si>
  <si>
    <t>224</t>
  </si>
  <si>
    <t>225</t>
  </si>
  <si>
    <t>226</t>
  </si>
  <si>
    <t>Безвозмездные   перечисления государственным  и муниципальным организациям</t>
  </si>
  <si>
    <t>241</t>
  </si>
  <si>
    <t>Социальное    обеспечение, всего</t>
  </si>
  <si>
    <t xml:space="preserve">Пособия         по социальной  помощи населению       </t>
  </si>
  <si>
    <t>262</t>
  </si>
  <si>
    <t xml:space="preserve">Пенсии,   пособия, выплачиваемые  организациями   сектора  государственного  управления     </t>
  </si>
  <si>
    <t>263</t>
  </si>
  <si>
    <t>290</t>
  </si>
  <si>
    <t>Прочие расходы</t>
  </si>
  <si>
    <t xml:space="preserve">Увеличение    стоимости основных средств           
</t>
  </si>
  <si>
    <t xml:space="preserve">Увеличение    стоимости       материальных      запасов       </t>
  </si>
  <si>
    <t>310</t>
  </si>
  <si>
    <t>340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</si>
  <si>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</si>
  <si>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</si>
  <si>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</si>
  <si>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</si>
  <si>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</si>
  <si>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Раздел 3. Об использовании имущества, закрепленного за учреждением</t>
  </si>
  <si>
    <t>Код стр.</t>
  </si>
  <si>
    <t>На</t>
  </si>
  <si>
    <t>01.01.20</t>
  </si>
  <si>
    <t>31.12.20</t>
  </si>
  <si>
    <t>3.1</t>
  </si>
  <si>
    <t>3.2</t>
  </si>
  <si>
    <t>3.3</t>
  </si>
  <si>
    <t>3.4</t>
  </si>
  <si>
    <t>3.5</t>
  </si>
  <si>
    <t>3.6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</si>
  <si>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</si>
  <si>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</si>
  <si>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</si>
  <si>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</si>
  <si>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3.9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</si>
  <si>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</si>
  <si>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3.10</t>
  </si>
  <si>
    <t>Количество объектов недвижимого имущества, находящегося у учреждения на праве оперативного управления</t>
  </si>
  <si>
    <t>3.11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</si>
  <si>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</si>
  <si>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Справочно для бюджетных учреждений</t>
  </si>
  <si>
    <t>Сумма</t>
  </si>
  <si>
    <t>(И.О. Фамилия)</t>
  </si>
  <si>
    <t>Исполнитель:</t>
  </si>
  <si>
    <t>(наименование должности, фамилия, имя, отчество)</t>
  </si>
  <si>
    <t>(телефон)</t>
  </si>
  <si>
    <t>По плану (с учетом возвратов)</t>
  </si>
  <si>
    <t>Фактически (кассовое исполнение с учетом восстановленных кассовых выплат)</t>
  </si>
  <si>
    <t>февраля</t>
  </si>
  <si>
    <t>13</t>
  </si>
  <si>
    <t>111001001</t>
  </si>
  <si>
    <t>11</t>
  </si>
  <si>
    <t>12</t>
  </si>
  <si>
    <t xml:space="preserve">Руководитель </t>
  </si>
  <si>
    <t>Главный бухгалтер</t>
  </si>
  <si>
    <t>92572</t>
  </si>
  <si>
    <t>Главный Бухгалтер Шурлакова Виктория Фаргатовна</t>
  </si>
  <si>
    <t>В.Ф.Шурлакова</t>
  </si>
  <si>
    <t>Муниципальное  учреждение культуры «Музей истории и культуры Сысольского района»</t>
  </si>
  <si>
    <t>1110003101</t>
  </si>
  <si>
    <t xml:space="preserve">168100, Республика Коми,Сысольский район, с. Визинга, ул.Советская, 28 </t>
  </si>
  <si>
    <t xml:space="preserve">Бюджетное учреждение ради достижения цели вправе осуществлять иные виды деятельности, в том числе платные: 
-организация летнего отдыха детей;
-компьютерные и Интернет услуги;
-изготовление копий, микрокопирование, ксерокопирование, микрокопирование с печатной продукции;
-организация выставок и продаж  произведений и изделий самодеятельных художников, мастеров прикладного жанра и т.д.
-дополнительные платные услуги по основной деятельности, в том числе:
-музейное и экскурсионное обслуживание;
-реализация предметов декоративно-прикладного искусства и литературы по профилю учреждения (филиала);
-изготовление и реализация сувениров, изделий народных промыслов, фотографий, открыток, каталогов и т.п. по профилю учреждения (филиала);
-проведение выставок – продаж изделий народных промыслов;
-проведение лекций, организация массовых мероприятий, презентаций и т.п. на территории  учреждения (филиала); 
-организация туристического обслуживания;
-предоставление права на использование символики, изображений музейных предметов и музейных коллекций в рекламных целях юридическим и физическим лицам;
-оказание информационных услуг;
-предоставление услуг по организации питания и отдыха посетителей;
-иные виды приносящей доход деятельности, содействующие достижению целей создания учреждения.
</t>
  </si>
  <si>
    <t>Устав,утвержденный Постановлением администрации муниципального района "Сысольский" №12/760 от 20.12.2011г." Об изменение типа муниципальных учреждений культуры"</t>
  </si>
  <si>
    <t>Деятельность музеев и охрана исторических мест и зданий</t>
  </si>
  <si>
    <t>2.5. Сведения о жалобах потребителей</t>
  </si>
  <si>
    <t>2.6 Информация о проверках деятельности учреждения, проведенных уполномоченными органами и организациями, с указанием тем проверок</t>
  </si>
  <si>
    <t>2.7. Сведения о показателях плана финансово-хозяйственной деятельности (для бюджетных и автономных учреждений)</t>
  </si>
  <si>
    <t>СОГЛАСОВАНО</t>
  </si>
  <si>
    <t>1.2. Перечень услуг (работ), оказываемых потребителям за плату в случаях,</t>
  </si>
  <si>
    <t>предусмотренных муниципальными правовыми  актами</t>
  </si>
  <si>
    <t>Наименование услуги
(работы)</t>
  </si>
  <si>
    <t>Нормативный правовой
(правовой) акт</t>
  </si>
  <si>
    <t>Устав, утвержденный Постановлением администрации муниципального района "Сысольский" №12/760 от 20.12.2011г." Об изменение типа муниципальных учреждений культуры"</t>
  </si>
  <si>
    <t>Потребитель(физическое или юридическое лицо)</t>
  </si>
  <si>
    <t>Физическое,юридическое лицо</t>
  </si>
  <si>
    <t>Услуга по публикации музейных предметов, музейных коллекций путем публичного показа, воспроизведения в печатных изданиях, на электронных и других видах носителей</t>
  </si>
  <si>
    <t>Чередова Ю.А.</t>
  </si>
  <si>
    <t>Дурнева Н.Л.</t>
  </si>
  <si>
    <t>Управление культуры администрации муниципального района «Сысольский</t>
  </si>
  <si>
    <t xml:space="preserve">Проверка соблюдения законодательства о размещении заказов на поставки товаров, выполнения работ, оказания услуг для муниципальных заказчиков </t>
  </si>
  <si>
    <t>Нарушений не выявлено</t>
  </si>
  <si>
    <t>18</t>
  </si>
  <si>
    <t>2016г.</t>
  </si>
  <si>
    <t>16</t>
  </si>
  <si>
    <t>01.01.2016</t>
  </si>
  <si>
    <t xml:space="preserve"> За отчетный год 2015</t>
  </si>
  <si>
    <t>15.08.2015</t>
  </si>
  <si>
    <t>26.02.2015</t>
  </si>
  <si>
    <t>Управление Федеральной службы государственной регистрации, кадастра и картографии по Республике Коми</t>
  </si>
  <si>
    <t>проведение плановой, выезднной и документальной проверки юридического лица (земельных участков)</t>
  </si>
  <si>
    <t>Общая балансовая стоимость недвижимого имущества учреждения на праве оперативного управления (тыс. руб.):</t>
  </si>
  <si>
    <t>Общая балансовая стоимость недвижимого имущества учреждения на праве оперативного управления и переданного в аренду (тыс. руб.):</t>
  </si>
  <si>
    <t>Общая балансовая стоимость недвижимого имущества учреждения на праве оперативного управления и переданного в безвозмездное пользование (тыс. руб.):</t>
  </si>
  <si>
    <t>Общая балансовая стоимость движимого имущества учреждения на праве оперативного управления и переданного в аренду</t>
  </si>
  <si>
    <t>Общая балансовая стоимость движимого имущества учреждения на праве оперативного управления и переданного в безвозмездное пользование</t>
  </si>
  <si>
    <r>
      <t>1. общая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балансовая стоимость недвижимого имущества, приобретенного учреждением в отчетном году за счет средств, выделенных главным распорядителем бюджетных средств, в отношении подведомственного учреждения на указанные цели</t>
    </r>
  </si>
  <si>
    <t>2. общая балансовая  стоимость недвижимого имущества, приобретенного учреждением в отчетном году за счет доходов, полученных от платных услуг и осуществления иных видов деятельности, не являющихся основными</t>
  </si>
  <si>
    <t>3. общая балансовая стоимость особо ценного движимого имущества, находящегося у учреждения на праве оперативного управления.</t>
  </si>
  <si>
    <t>Общая балансовая стоимость движимого имущества учреждения на праве оперативного управления</t>
  </si>
  <si>
    <t>Реализация входных билетов(дошкольники, учащиеся)</t>
  </si>
  <si>
    <t>Предоставление информации, справок, подбор информации по теме</t>
  </si>
  <si>
    <t xml:space="preserve">Изготовление копий:
копирование документов на ксероксе,
распечатка на принтере (черно-белое)
</t>
  </si>
  <si>
    <t xml:space="preserve">Изготовление копий:
сканирование фото и документов
</t>
  </si>
  <si>
    <t>Изготовление копий:
распечатка на принтере (цветное изобр.)</t>
  </si>
  <si>
    <t>Изготовление копий:
(распечатка на фотобумаге (ч/б,цв.)</t>
  </si>
  <si>
    <t>% изменения (гр. 7 : гр. 5 * 100-100)</t>
  </si>
  <si>
    <t>% изменения (гр. 5 : гр. 3 * 100-100)</t>
  </si>
  <si>
    <t>% изменения (гр. 3 : гр. 2 * 100-100)</t>
  </si>
  <si>
    <t>Денежная компенсация по оплате жилого помещения и коммунальных услуг специалистам учреждений культуры работающих и проживающих в сельских населенных пунктах муниципального района «Сысольский»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</si>
</sst>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 textRotation="90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8" xfId="0" applyNumberFormat="1" applyFont="1" applyBorder="1" applyAlignment="1">
      <alignment horizontal="center" textRotation="90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center" vertical="top" textRotation="90"/>
    </xf>
    <xf numFmtId="0" fontId="3" fillId="0" borderId="6" xfId="0" applyFont="1" applyBorder="1" applyAlignment="1">
      <alignment/>
    </xf>
    <xf numFmtId="49" fontId="3" fillId="0" borderId="0" xfId="0" applyNumberFormat="1" applyFont="1" applyBorder="1" applyAlignment="1">
      <alignment horizontal="center" textRotation="90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0" borderId="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8" fillId="0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49" fontId="8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20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textRotation="90"/>
    </xf>
    <xf numFmtId="49" fontId="3" fillId="0" borderId="9" xfId="0" applyNumberFormat="1" applyFont="1" applyBorder="1" applyAlignment="1">
      <alignment horizontal="right" textRotation="90"/>
    </xf>
    <xf numFmtId="49" fontId="3" fillId="0" borderId="5" xfId="0" applyNumberFormat="1" applyFont="1" applyBorder="1" applyAlignment="1">
      <alignment horizontal="right" vertical="top" textRotation="90"/>
    </xf>
    <xf numFmtId="0" fontId="3" fillId="0" borderId="3" xfId="0" applyFont="1" applyBorder="1" applyAlignment="1">
      <alignment horizontal="right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" fontId="1" fillId="0" borderId="2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2" fontId="1" fillId="0" borderId="2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8" fillId="0" borderId="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49" fontId="12" fillId="0" borderId="38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left" wrapText="1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12" fillId="0" borderId="43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0" borderId="4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workbookViewId="0" topLeftCell="A7">
      <selection activeCell="CN19" sqref="CN19:DA19"/>
    </sheetView>
  </sheetViews>
  <sheetFormatPr defaultColWidth="9.00390625" defaultRowHeight="15" customHeight="1"/>
  <cols>
    <col min="1" max="16384" width="0.875" style="4" customWidth="1"/>
  </cols>
  <sheetData>
    <row r="1" spans="72:105" s="2" customFormat="1" ht="11.25" customHeight="1">
      <c r="BT1" s="94" t="s">
        <v>123</v>
      </c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</row>
    <row r="2" s="2" customFormat="1" ht="11.25" customHeight="1">
      <c r="BT2" s="2" t="s">
        <v>124</v>
      </c>
    </row>
    <row r="3" s="2" customFormat="1" ht="11.25" customHeight="1">
      <c r="BT3" s="2" t="s">
        <v>125</v>
      </c>
    </row>
    <row r="4" s="2" customFormat="1" ht="11.25" customHeight="1">
      <c r="BT4" s="2" t="s">
        <v>126</v>
      </c>
    </row>
    <row r="5" s="3" customFormat="1" ht="40.5" customHeight="1"/>
    <row r="6" spans="1:105" s="39" customFormat="1" ht="15">
      <c r="A6" s="92" t="s">
        <v>229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BH6" s="92" t="s">
        <v>27</v>
      </c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</row>
    <row r="7" spans="1:105" s="39" customFormat="1" ht="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</row>
    <row r="8" spans="1:105" s="40" customFormat="1" ht="22.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B8" s="93" t="s">
        <v>239</v>
      </c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41"/>
      <c r="CA8" s="85" t="s">
        <v>238</v>
      </c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5" s="11" customFormat="1" ht="14.25" customHeight="1">
      <c r="A9" s="91" t="s">
        <v>24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43"/>
      <c r="AB9" s="91" t="s">
        <v>39</v>
      </c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86" t="s">
        <v>24</v>
      </c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44"/>
      <c r="CA9" s="86" t="s">
        <v>39</v>
      </c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</row>
    <row r="10" spans="1:103" s="40" customFormat="1" ht="22.5" customHeight="1">
      <c r="A10" s="92" t="s">
        <v>25</v>
      </c>
      <c r="B10" s="92"/>
      <c r="C10" s="93">
        <v>18</v>
      </c>
      <c r="D10" s="93"/>
      <c r="E10" s="93"/>
      <c r="F10" s="93"/>
      <c r="G10" s="92" t="s">
        <v>25</v>
      </c>
      <c r="H10" s="92"/>
      <c r="I10" s="93" t="s">
        <v>210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 t="s">
        <v>244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82" t="s">
        <v>25</v>
      </c>
      <c r="BI10" s="82"/>
      <c r="BJ10" s="78" t="s">
        <v>243</v>
      </c>
      <c r="BK10" s="78"/>
      <c r="BL10" s="78"/>
      <c r="BM10" s="78"/>
      <c r="BN10" s="79" t="s">
        <v>25</v>
      </c>
      <c r="BO10" s="79"/>
      <c r="BP10" s="78" t="s">
        <v>210</v>
      </c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80">
        <v>20</v>
      </c>
      <c r="CR10" s="80"/>
      <c r="CS10" s="80"/>
      <c r="CT10" s="80"/>
      <c r="CU10" s="81" t="s">
        <v>245</v>
      </c>
      <c r="CV10" s="81"/>
      <c r="CW10" s="81"/>
      <c r="CX10" s="81"/>
      <c r="CY10" s="40" t="s">
        <v>26</v>
      </c>
    </row>
    <row r="11" spans="47:60" ht="40.5" customHeight="1"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105" s="10" customFormat="1" ht="15.75">
      <c r="A12" s="84" t="s">
        <v>28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</row>
    <row r="13" spans="1:105" s="10" customFormat="1" ht="15.75">
      <c r="A13" s="84" t="s">
        <v>127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</row>
    <row r="14" spans="1:105" s="10" customFormat="1" ht="15.75">
      <c r="A14" s="84" t="s">
        <v>128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</row>
    <row r="15" spans="1:105" s="10" customFormat="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ht="40.5" customHeight="1" thickBot="1">
      <c r="CN16" s="95" t="s">
        <v>29</v>
      </c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89"/>
    </row>
    <row r="17" spans="32:105" ht="15.75"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2"/>
      <c r="BC17" s="42"/>
      <c r="BD17" s="40"/>
      <c r="BE17" s="45" t="s">
        <v>35</v>
      </c>
      <c r="BF17" s="81" t="s">
        <v>245</v>
      </c>
      <c r="BG17" s="81"/>
      <c r="BH17" s="81"/>
      <c r="BI17" s="81"/>
      <c r="BJ17" s="40" t="s">
        <v>26</v>
      </c>
      <c r="BK17" s="40"/>
      <c r="BL17" s="40"/>
      <c r="BM17" s="40"/>
      <c r="BN17" s="40"/>
      <c r="BO17" s="40"/>
      <c r="BP17" s="40"/>
      <c r="CL17" s="5" t="s">
        <v>30</v>
      </c>
      <c r="CN17" s="87" t="s">
        <v>40</v>
      </c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3"/>
    </row>
    <row r="18" spans="90:105" ht="15.75">
      <c r="CL18" s="5" t="s">
        <v>31</v>
      </c>
      <c r="CN18" s="99" t="s">
        <v>246</v>
      </c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1"/>
    </row>
    <row r="19" spans="1:105" ht="39" customHeight="1">
      <c r="A19" s="40" t="s">
        <v>36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103" t="s">
        <v>220</v>
      </c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CL19" s="5" t="s">
        <v>32</v>
      </c>
      <c r="CN19" s="99" t="s">
        <v>22</v>
      </c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1"/>
    </row>
    <row r="20" spans="90:105" ht="15.75">
      <c r="CL20" s="5" t="s">
        <v>33</v>
      </c>
      <c r="CN20" s="99" t="s">
        <v>221</v>
      </c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1"/>
    </row>
    <row r="21" spans="1:105" ht="34.5" customHeight="1">
      <c r="A21" s="40" t="s">
        <v>37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102" t="s">
        <v>222</v>
      </c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CL21" s="5" t="s">
        <v>34</v>
      </c>
      <c r="CN21" s="99" t="s">
        <v>212</v>
      </c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1"/>
    </row>
    <row r="22" spans="1:105" ht="16.5" thickBot="1">
      <c r="A22" s="40" t="s">
        <v>38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CL22" s="5"/>
      <c r="CN22" s="96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8"/>
    </row>
    <row r="23" ht="15.75"/>
  </sheetData>
  <mergeCells count="37">
    <mergeCell ref="CN22:DA22"/>
    <mergeCell ref="BF17:BI17"/>
    <mergeCell ref="CN18:DA18"/>
    <mergeCell ref="CN19:DA19"/>
    <mergeCell ref="CN20:DA20"/>
    <mergeCell ref="CN21:DA21"/>
    <mergeCell ref="AJ21:BX21"/>
    <mergeCell ref="AD19:BX19"/>
    <mergeCell ref="BH9:BY9"/>
    <mergeCell ref="CA9:DA9"/>
    <mergeCell ref="BH10:BI10"/>
    <mergeCell ref="BJ10:BM10"/>
    <mergeCell ref="BN10:BO10"/>
    <mergeCell ref="BP10:CP10"/>
    <mergeCell ref="CQ10:CT10"/>
    <mergeCell ref="CU10:CX10"/>
    <mergeCell ref="BT1:DA1"/>
    <mergeCell ref="CN16:DA16"/>
    <mergeCell ref="CN17:DA17"/>
    <mergeCell ref="A14:DA14"/>
    <mergeCell ref="BH6:DA6"/>
    <mergeCell ref="BH7:DA7"/>
    <mergeCell ref="BH8:BY8"/>
    <mergeCell ref="CA8:DA8"/>
    <mergeCell ref="A12:DA12"/>
    <mergeCell ref="A13:DA13"/>
    <mergeCell ref="A6:AU6"/>
    <mergeCell ref="A7:AU7"/>
    <mergeCell ref="A8:Z8"/>
    <mergeCell ref="AB8:AU8"/>
    <mergeCell ref="A9:Z9"/>
    <mergeCell ref="AB9:AU9"/>
    <mergeCell ref="A10:B10"/>
    <mergeCell ref="C10:F10"/>
    <mergeCell ref="G10:H10"/>
    <mergeCell ref="I10:AJ10"/>
    <mergeCell ref="AK10:AU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workbookViewId="0" topLeftCell="A16">
      <selection activeCell="AM16" sqref="AM16"/>
    </sheetView>
  </sheetViews>
  <sheetFormatPr defaultColWidth="9.00390625" defaultRowHeight="15" customHeight="1"/>
  <cols>
    <col min="1" max="38" width="0.875" style="4" customWidth="1"/>
    <col min="39" max="39" width="70.25390625" style="4" customWidth="1"/>
    <col min="40" max="57" width="0.875" style="4" customWidth="1"/>
    <col min="58" max="58" width="0.2421875" style="4" customWidth="1"/>
    <col min="59" max="72" width="0.875" style="4" hidden="1" customWidth="1"/>
    <col min="73" max="91" width="0.875" style="4" customWidth="1"/>
    <col min="92" max="92" width="0.74609375" style="4" customWidth="1"/>
    <col min="93" max="105" width="0.875" style="4" hidden="1" customWidth="1"/>
    <col min="106" max="16384" width="0.875" style="4" customWidth="1"/>
  </cols>
  <sheetData>
    <row r="1" spans="80:90" ht="3" customHeight="1"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</row>
    <row r="2" spans="1:105" s="10" customFormat="1" ht="15" customHeight="1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</row>
    <row r="3" spans="80:90" ht="3" customHeight="1"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</row>
    <row r="4" spans="1:105" s="10" customFormat="1" ht="14.25" customHeight="1">
      <c r="A4" s="84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</row>
    <row r="5" spans="1:105" s="10" customFormat="1" ht="14.25" customHeight="1">
      <c r="A5" s="84" t="s">
        <v>48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</row>
    <row r="6" spans="80:90" ht="3.75" customHeight="1"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</row>
    <row r="7" spans="1:105" s="1" customFormat="1" ht="39" customHeight="1">
      <c r="A7" s="110" t="s">
        <v>41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2"/>
      <c r="AN7" s="113" t="s">
        <v>42</v>
      </c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5"/>
      <c r="BU7" s="113" t="s">
        <v>43</v>
      </c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5"/>
    </row>
    <row r="8" spans="1:105" s="1" customFormat="1" ht="12.75">
      <c r="A8" s="116">
        <v>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8"/>
      <c r="AN8" s="116">
        <v>2</v>
      </c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8"/>
      <c r="BU8" s="116">
        <v>3</v>
      </c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8"/>
    </row>
    <row r="9" spans="1:105" s="1" customFormat="1" ht="12.75">
      <c r="A9" s="8"/>
      <c r="B9" s="104" t="s">
        <v>44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5"/>
      <c r="AN9" s="106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5"/>
      <c r="BU9" s="106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5"/>
    </row>
    <row r="10" spans="1:105" s="1" customFormat="1" ht="267" customHeight="1">
      <c r="A10" s="8"/>
      <c r="B10" s="104" t="s">
        <v>21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5"/>
      <c r="AN10" s="107" t="s">
        <v>225</v>
      </c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9"/>
      <c r="BU10" s="107" t="s">
        <v>224</v>
      </c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9"/>
    </row>
    <row r="11" spans="1:105" s="1" customFormat="1" ht="12.75">
      <c r="A11" s="8"/>
      <c r="B11" s="104" t="s">
        <v>45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106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5"/>
      <c r="BU11" s="106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5"/>
    </row>
    <row r="12" spans="1:105" s="1" customFormat="1" ht="255" customHeight="1">
      <c r="A12" s="8"/>
      <c r="B12" s="104" t="s">
        <v>223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5"/>
      <c r="AN12" s="106" t="s">
        <v>225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5"/>
      <c r="BU12" s="106" t="s">
        <v>224</v>
      </c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5"/>
    </row>
  </sheetData>
  <mergeCells count="21">
    <mergeCell ref="A7:AM7"/>
    <mergeCell ref="AN7:BT7"/>
    <mergeCell ref="BU7:DA7"/>
    <mergeCell ref="A8:AM8"/>
    <mergeCell ref="AN8:BT8"/>
    <mergeCell ref="BU8:DA8"/>
    <mergeCell ref="A2:DA2"/>
    <mergeCell ref="A4:DA4"/>
    <mergeCell ref="A5:DA5"/>
    <mergeCell ref="B11:AM11"/>
    <mergeCell ref="AN11:BT11"/>
    <mergeCell ref="BU11:DA11"/>
    <mergeCell ref="AN9:BT9"/>
    <mergeCell ref="BU9:DA9"/>
    <mergeCell ref="B9:AM9"/>
    <mergeCell ref="B10:AM10"/>
    <mergeCell ref="B12:AM12"/>
    <mergeCell ref="AN12:BT12"/>
    <mergeCell ref="BU12:DA12"/>
    <mergeCell ref="BU10:DA10"/>
    <mergeCell ref="AN10:BT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view="pageBreakPreview" zoomScaleSheetLayoutView="100" workbookViewId="0" topLeftCell="A10">
      <selection activeCell="AV29" sqref="AV29"/>
    </sheetView>
  </sheetViews>
  <sheetFormatPr defaultColWidth="9.00390625" defaultRowHeight="15" customHeight="1"/>
  <cols>
    <col min="1" max="16384" width="0.875" style="4" customWidth="1"/>
  </cols>
  <sheetData>
    <row r="1" spans="80:90" ht="3" customHeight="1"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</row>
    <row r="2" ht="12" customHeight="1"/>
    <row r="3" spans="1:105" s="10" customFormat="1" ht="14.25" customHeight="1">
      <c r="A3" s="84" t="s">
        <v>230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</row>
    <row r="4" spans="1:105" s="10" customFormat="1" ht="14.25" customHeight="1">
      <c r="A4" s="84" t="s">
        <v>231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</row>
    <row r="5" ht="12" customHeight="1"/>
    <row r="6" spans="1:105" s="1" customFormat="1" ht="27" customHeight="1">
      <c r="A6" s="113" t="s">
        <v>232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5"/>
      <c r="AI6" s="113" t="s">
        <v>235</v>
      </c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5"/>
      <c r="BQ6" s="113" t="s">
        <v>233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5"/>
    </row>
    <row r="7" spans="1:105" s="1" customFormat="1" ht="12.75">
      <c r="A7" s="116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8"/>
      <c r="AI7" s="147">
        <v>2</v>
      </c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9"/>
      <c r="BQ7" s="116">
        <v>3</v>
      </c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8"/>
    </row>
    <row r="8" spans="1:105" s="1" customFormat="1" ht="80.25" customHeight="1">
      <c r="A8" s="107" t="s">
        <v>237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9"/>
      <c r="AI8" s="119" t="s">
        <v>236</v>
      </c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1"/>
      <c r="BQ8" s="119" t="s">
        <v>234</v>
      </c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ht="12" customHeight="1"/>
    <row r="10" spans="1:105" s="10" customFormat="1" ht="14.25" customHeight="1">
      <c r="A10" s="84" t="s">
        <v>49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</row>
    <row r="11" ht="12" customHeight="1"/>
    <row r="12" spans="1:105" s="1" customFormat="1" ht="67.5" customHeight="1">
      <c r="A12" s="141" t="s">
        <v>50</v>
      </c>
      <c r="B12" s="142"/>
      <c r="C12" s="142"/>
      <c r="D12" s="142"/>
      <c r="E12" s="143"/>
      <c r="F12" s="141" t="s">
        <v>51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13" t="s">
        <v>55</v>
      </c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5"/>
      <c r="BH12" s="133" t="s">
        <v>52</v>
      </c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</row>
    <row r="13" spans="1:105" s="1" customFormat="1" ht="41.25" customHeight="1">
      <c r="A13" s="144"/>
      <c r="B13" s="145"/>
      <c r="C13" s="145"/>
      <c r="D13" s="145"/>
      <c r="E13" s="146"/>
      <c r="F13" s="14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13" t="s">
        <v>53</v>
      </c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5"/>
      <c r="AV13" s="113" t="s">
        <v>54</v>
      </c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5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</row>
    <row r="14" spans="1:105" s="1" customFormat="1" ht="12.75">
      <c r="A14" s="116">
        <v>1</v>
      </c>
      <c r="B14" s="117"/>
      <c r="C14" s="117"/>
      <c r="D14" s="117"/>
      <c r="E14" s="118"/>
      <c r="F14" s="116">
        <v>2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8"/>
      <c r="AJ14" s="116">
        <v>3</v>
      </c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8"/>
      <c r="AV14" s="116">
        <v>4</v>
      </c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8"/>
      <c r="BH14" s="134">
        <v>5</v>
      </c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</row>
    <row r="15" spans="1:105" s="1" customFormat="1" ht="25.5" customHeight="1">
      <c r="A15" s="135" t="s">
        <v>56</v>
      </c>
      <c r="B15" s="136"/>
      <c r="C15" s="136"/>
      <c r="D15" s="136"/>
      <c r="E15" s="137"/>
      <c r="F15" s="7"/>
      <c r="G15" s="127" t="s">
        <v>58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8"/>
      <c r="AJ15" s="138">
        <v>7.5</v>
      </c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40"/>
      <c r="AV15" s="138">
        <v>7.5</v>
      </c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4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</row>
    <row r="16" spans="1:105" s="1" customFormat="1" ht="12.75">
      <c r="A16" s="135" t="s">
        <v>57</v>
      </c>
      <c r="B16" s="136"/>
      <c r="C16" s="136"/>
      <c r="D16" s="136"/>
      <c r="E16" s="137"/>
      <c r="F16" s="7"/>
      <c r="G16" s="127" t="s">
        <v>59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38">
        <v>6.5</v>
      </c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40"/>
      <c r="AV16" s="138">
        <v>6.5</v>
      </c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4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</row>
    <row r="17" spans="60:83" ht="3" customHeight="1"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</row>
    <row r="18" spans="1:105" s="1" customFormat="1" ht="14.25" customHeight="1">
      <c r="A18" s="47" t="s">
        <v>23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</row>
    <row r="19" spans="60:83" ht="6.75" customHeight="1"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</row>
    <row r="20" spans="1:105" s="10" customFormat="1" ht="14.25" customHeight="1">
      <c r="A20" s="84" t="s">
        <v>61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</row>
    <row r="21" spans="60:83" ht="12" customHeight="1"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</row>
    <row r="22" spans="1:105" s="1" customFormat="1" ht="13.5" customHeight="1">
      <c r="A22" s="110" t="s">
        <v>51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2"/>
      <c r="AV22" s="110" t="s">
        <v>62</v>
      </c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2"/>
    </row>
    <row r="23" spans="1:105" s="1" customFormat="1" ht="12.75">
      <c r="A23" s="116">
        <v>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8"/>
      <c r="AV23" s="134">
        <v>2</v>
      </c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</row>
    <row r="24" spans="1:105" s="1" customFormat="1" ht="12" customHeight="1">
      <c r="A24" s="12"/>
      <c r="B24" s="129" t="s">
        <v>63</v>
      </c>
      <c r="C24" s="129"/>
      <c r="D24" s="129"/>
      <c r="E24" s="129"/>
      <c r="F24" s="129"/>
      <c r="G24" s="129"/>
      <c r="H24" s="124" t="s">
        <v>211</v>
      </c>
      <c r="I24" s="124"/>
      <c r="J24" s="124"/>
      <c r="K24" s="13" t="s">
        <v>64</v>
      </c>
      <c r="L24" s="13"/>
      <c r="M24" s="13"/>
      <c r="N24" s="13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2"/>
      <c r="AV24" s="130">
        <v>17721</v>
      </c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</row>
    <row r="25" spans="1:105" s="1" customFormat="1" ht="2.25" customHeight="1" hidden="1">
      <c r="A25" s="14"/>
      <c r="B25" s="15"/>
      <c r="C25" s="15"/>
      <c r="D25" s="15"/>
      <c r="E25" s="15"/>
      <c r="F25" s="15"/>
      <c r="G25" s="17"/>
      <c r="H25" s="15"/>
      <c r="I25" s="15"/>
      <c r="J25" s="15"/>
      <c r="K25" s="15"/>
      <c r="L25" s="15"/>
      <c r="M25" s="15"/>
      <c r="N25" s="1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6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</row>
    <row r="26" spans="1:105" s="1" customFormat="1" ht="12" customHeight="1">
      <c r="A26" s="12"/>
      <c r="B26" s="129" t="s">
        <v>63</v>
      </c>
      <c r="C26" s="129"/>
      <c r="D26" s="129"/>
      <c r="E26" s="129"/>
      <c r="F26" s="129"/>
      <c r="G26" s="129"/>
      <c r="H26" s="124" t="s">
        <v>4</v>
      </c>
      <c r="I26" s="124"/>
      <c r="J26" s="124"/>
      <c r="K26" s="13" t="s">
        <v>64</v>
      </c>
      <c r="L26" s="13"/>
      <c r="M26" s="13"/>
      <c r="N26" s="13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6"/>
      <c r="AV26" s="123">
        <v>22774</v>
      </c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</row>
    <row r="27" spans="1:105" s="1" customFormat="1" ht="0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6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</row>
    <row r="28" spans="1:105" s="1" customFormat="1" ht="15" customHeight="1">
      <c r="A28" s="8"/>
      <c r="B28" s="127" t="s">
        <v>247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8"/>
      <c r="AV28" s="122">
        <v>23233</v>
      </c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</row>
    <row r="29" spans="60:83" s="1" customFormat="1" ht="12" customHeight="1"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</sheetData>
  <mergeCells count="48">
    <mergeCell ref="AV23:DA23"/>
    <mergeCell ref="AV22:DA22"/>
    <mergeCell ref="A20:DA20"/>
    <mergeCell ref="A22:AU22"/>
    <mergeCell ref="A3:DA3"/>
    <mergeCell ref="A4:DA4"/>
    <mergeCell ref="BH15:DA15"/>
    <mergeCell ref="BH16:DA16"/>
    <mergeCell ref="A16:E16"/>
    <mergeCell ref="AJ16:AU16"/>
    <mergeCell ref="AV16:BG16"/>
    <mergeCell ref="A10:DA10"/>
    <mergeCell ref="A6:AH6"/>
    <mergeCell ref="AI6:BP6"/>
    <mergeCell ref="BQ6:DA6"/>
    <mergeCell ref="A7:AH7"/>
    <mergeCell ref="AI7:BP7"/>
    <mergeCell ref="BQ7:DA7"/>
    <mergeCell ref="BH12:DA13"/>
    <mergeCell ref="BH14:DA14"/>
    <mergeCell ref="A15:E15"/>
    <mergeCell ref="AJ15:AU15"/>
    <mergeCell ref="AV15:BG15"/>
    <mergeCell ref="A12:E13"/>
    <mergeCell ref="F12:AI13"/>
    <mergeCell ref="G15:AI15"/>
    <mergeCell ref="AJ13:AU13"/>
    <mergeCell ref="AV13:BG13"/>
    <mergeCell ref="AJ12:BG12"/>
    <mergeCell ref="G16:AI16"/>
    <mergeCell ref="A23:AU23"/>
    <mergeCell ref="H24:J24"/>
    <mergeCell ref="B24:G24"/>
    <mergeCell ref="O24:AU24"/>
    <mergeCell ref="A14:E14"/>
    <mergeCell ref="F14:AI14"/>
    <mergeCell ref="AJ14:AU14"/>
    <mergeCell ref="AV14:BG14"/>
    <mergeCell ref="A8:AH8"/>
    <mergeCell ref="AI8:BP8"/>
    <mergeCell ref="BQ8:DA8"/>
    <mergeCell ref="AV28:DA28"/>
    <mergeCell ref="AV26:DA26"/>
    <mergeCell ref="H26:J26"/>
    <mergeCell ref="O25:AU26"/>
    <mergeCell ref="B28:AU28"/>
    <mergeCell ref="B26:G26"/>
    <mergeCell ref="AV24:DA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149"/>
  <sheetViews>
    <sheetView tabSelected="1" view="pageBreakPreview" zoomScaleSheetLayoutView="100" workbookViewId="0" topLeftCell="A1">
      <selection activeCell="AR91" sqref="AR91:BW91"/>
    </sheetView>
  </sheetViews>
  <sheetFormatPr defaultColWidth="9.00390625" defaultRowHeight="15" customHeight="1"/>
  <cols>
    <col min="1" max="16" width="0.875" style="4" customWidth="1"/>
    <col min="17" max="17" width="4.125" style="4" customWidth="1"/>
    <col min="18" max="20" width="0.875" style="4" customWidth="1"/>
    <col min="21" max="21" width="0.875" style="4" hidden="1" customWidth="1"/>
    <col min="22" max="22" width="2.125" style="4" customWidth="1"/>
    <col min="23" max="23" width="0.2421875" style="4" customWidth="1"/>
    <col min="24" max="24" width="0.875" style="4" hidden="1" customWidth="1"/>
    <col min="25" max="31" width="0.875" style="4" customWidth="1"/>
    <col min="32" max="32" width="1.875" style="4" customWidth="1"/>
    <col min="33" max="42" width="0.875" style="4" customWidth="1"/>
    <col min="43" max="43" width="2.75390625" style="4" customWidth="1"/>
    <col min="44" max="104" width="0.875" style="4" customWidth="1"/>
    <col min="105" max="105" width="5.75390625" style="4" customWidth="1"/>
    <col min="106" max="16384" width="0.875" style="4" customWidth="1"/>
  </cols>
  <sheetData>
    <row r="1" spans="80:90" ht="3" customHeight="1"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</row>
    <row r="2" spans="1:105" s="10" customFormat="1" ht="15" customHeight="1">
      <c r="A2" s="84" t="s">
        <v>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</row>
    <row r="3" spans="80:90" ht="12" customHeight="1"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</row>
    <row r="4" spans="1:105" s="10" customFormat="1" ht="14.25" customHeight="1">
      <c r="A4" s="84" t="s">
        <v>129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</row>
    <row r="5" spans="1:105" ht="12" customHeight="1">
      <c r="A5" s="84" t="s">
        <v>66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</row>
    <row r="6" spans="1:105" s="40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:105" s="40" customFormat="1" ht="15">
      <c r="A7" s="196" t="s">
        <v>51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8"/>
      <c r="AL7" s="196" t="s">
        <v>67</v>
      </c>
      <c r="AM7" s="197"/>
      <c r="AN7" s="197"/>
      <c r="AO7" s="197"/>
      <c r="AP7" s="197"/>
      <c r="AQ7" s="197"/>
      <c r="AR7" s="197"/>
      <c r="AS7" s="198"/>
      <c r="AT7" s="193" t="s">
        <v>68</v>
      </c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5"/>
      <c r="CP7" s="196" t="s">
        <v>69</v>
      </c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8"/>
    </row>
    <row r="8" spans="1:105" s="40" customFormat="1" ht="24.75" customHeight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4"/>
      <c r="AL8" s="202"/>
      <c r="AM8" s="203"/>
      <c r="AN8" s="203"/>
      <c r="AO8" s="203"/>
      <c r="AP8" s="203"/>
      <c r="AQ8" s="203"/>
      <c r="AR8" s="203"/>
      <c r="AS8" s="204"/>
      <c r="AT8" s="193" t="s">
        <v>53</v>
      </c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5"/>
      <c r="BF8" s="193" t="s">
        <v>54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5"/>
      <c r="BR8" s="193" t="s">
        <v>70</v>
      </c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5"/>
      <c r="CD8" s="193" t="s">
        <v>71</v>
      </c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5"/>
      <c r="CP8" s="202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4"/>
    </row>
    <row r="9" spans="1:105" s="40" customFormat="1" ht="15.75" thickBot="1">
      <c r="A9" s="151">
        <v>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3"/>
      <c r="AL9" s="216">
        <v>2</v>
      </c>
      <c r="AM9" s="217"/>
      <c r="AN9" s="217"/>
      <c r="AO9" s="217"/>
      <c r="AP9" s="217"/>
      <c r="AQ9" s="217"/>
      <c r="AR9" s="217"/>
      <c r="AS9" s="218"/>
      <c r="AT9" s="216">
        <v>3</v>
      </c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8"/>
      <c r="BF9" s="216">
        <v>4</v>
      </c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8"/>
      <c r="BR9" s="216">
        <v>5</v>
      </c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8"/>
      <c r="CD9" s="216">
        <v>6</v>
      </c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8"/>
      <c r="CP9" s="216">
        <v>7</v>
      </c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8"/>
    </row>
    <row r="10" spans="1:105" ht="46.5" customHeight="1" thickBot="1">
      <c r="A10" s="8"/>
      <c r="B10" s="104" t="s">
        <v>72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222" t="s">
        <v>73</v>
      </c>
      <c r="AM10" s="223"/>
      <c r="AN10" s="223"/>
      <c r="AO10" s="223"/>
      <c r="AP10" s="223"/>
      <c r="AQ10" s="223"/>
      <c r="AR10" s="223"/>
      <c r="AS10" s="224"/>
      <c r="AT10" s="225">
        <v>4957686.03</v>
      </c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7"/>
      <c r="BF10" s="225">
        <v>4700256.4</v>
      </c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7"/>
      <c r="BR10" s="213">
        <f>BF10-AT10</f>
        <v>-257429.6299999999</v>
      </c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5"/>
      <c r="CD10" s="207">
        <f>(BF10/AT10)*100-100</f>
        <v>-5.192535962185559</v>
      </c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9"/>
      <c r="CP10" s="219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1"/>
    </row>
    <row r="11" spans="1:105" s="10" customFormat="1" ht="51.75" customHeight="1" thickBot="1">
      <c r="A11" s="8"/>
      <c r="B11" s="104" t="s">
        <v>75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64" t="s">
        <v>74</v>
      </c>
      <c r="AM11" s="136"/>
      <c r="AN11" s="136"/>
      <c r="AO11" s="136"/>
      <c r="AP11" s="136"/>
      <c r="AQ11" s="136"/>
      <c r="AR11" s="136"/>
      <c r="AS11" s="137"/>
      <c r="AT11" s="138">
        <v>0</v>
      </c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40"/>
      <c r="BF11" s="138">
        <v>0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40"/>
      <c r="BR11" s="213">
        <f aca="true" t="shared" si="0" ref="BR11:BR17">BF11-AT11</f>
        <v>0</v>
      </c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5"/>
      <c r="CD11" s="207">
        <v>0</v>
      </c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9"/>
      <c r="CP11" s="75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7"/>
    </row>
    <row r="12" spans="1:105" s="10" customFormat="1" ht="42.75" customHeight="1" thickBot="1">
      <c r="A12" s="8"/>
      <c r="B12" s="211" t="s">
        <v>77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164" t="s">
        <v>76</v>
      </c>
      <c r="AM12" s="136"/>
      <c r="AN12" s="136"/>
      <c r="AO12" s="136"/>
      <c r="AP12" s="136"/>
      <c r="AQ12" s="136"/>
      <c r="AR12" s="136"/>
      <c r="AS12" s="137"/>
      <c r="AT12" s="138">
        <v>0</v>
      </c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38">
        <v>0</v>
      </c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40"/>
      <c r="BR12" s="213">
        <f t="shared" si="0"/>
        <v>0</v>
      </c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5"/>
      <c r="CD12" s="207">
        <v>0</v>
      </c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9"/>
      <c r="CP12" s="75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7"/>
    </row>
    <row r="13" spans="1:105" s="10" customFormat="1" ht="28.5" customHeight="1" thickBot="1">
      <c r="A13" s="8"/>
      <c r="B13" s="211" t="s">
        <v>79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164" t="s">
        <v>78</v>
      </c>
      <c r="AM13" s="136"/>
      <c r="AN13" s="136"/>
      <c r="AO13" s="136"/>
      <c r="AP13" s="136"/>
      <c r="AQ13" s="136"/>
      <c r="AR13" s="136"/>
      <c r="AS13" s="137"/>
      <c r="AT13" s="138">
        <v>0</v>
      </c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  <c r="BF13" s="138">
        <v>0</v>
      </c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40"/>
      <c r="BR13" s="213">
        <f t="shared" si="0"/>
        <v>0</v>
      </c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5"/>
      <c r="CD13" s="207">
        <v>0</v>
      </c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9"/>
      <c r="CP13" s="75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7"/>
    </row>
    <row r="14" spans="1:105" ht="50.25" customHeight="1" thickBot="1">
      <c r="A14" s="8"/>
      <c r="B14" s="104" t="s">
        <v>81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64" t="s">
        <v>80</v>
      </c>
      <c r="AM14" s="136"/>
      <c r="AN14" s="136"/>
      <c r="AO14" s="136"/>
      <c r="AP14" s="136"/>
      <c r="AQ14" s="136"/>
      <c r="AR14" s="136"/>
      <c r="AS14" s="137"/>
      <c r="AT14" s="138">
        <v>-6406502.04</v>
      </c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40"/>
      <c r="BF14" s="138">
        <v>-5496287.44</v>
      </c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40"/>
      <c r="BR14" s="213">
        <f t="shared" si="0"/>
        <v>910214.5999999996</v>
      </c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5"/>
      <c r="CD14" s="207">
        <f>(BF14/AT14)*100-100</f>
        <v>-14.2076689325459</v>
      </c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9"/>
      <c r="CP14" s="354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6"/>
    </row>
    <row r="15" spans="1:105" s="40" customFormat="1" ht="39.75" customHeight="1" thickBot="1">
      <c r="A15" s="8"/>
      <c r="B15" s="211" t="s">
        <v>83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164" t="s">
        <v>82</v>
      </c>
      <c r="AM15" s="136"/>
      <c r="AN15" s="136"/>
      <c r="AO15" s="136"/>
      <c r="AP15" s="136"/>
      <c r="AQ15" s="136"/>
      <c r="AR15" s="136"/>
      <c r="AS15" s="137"/>
      <c r="AT15" s="138">
        <v>0</v>
      </c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40"/>
      <c r="BF15" s="138">
        <v>0</v>
      </c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40"/>
      <c r="BR15" s="213">
        <f t="shared" si="0"/>
        <v>0</v>
      </c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5"/>
      <c r="CD15" s="207">
        <v>0</v>
      </c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9"/>
      <c r="CP15" s="75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7"/>
    </row>
    <row r="16" spans="1:105" s="40" customFormat="1" ht="36.75" customHeight="1" thickBot="1">
      <c r="A16" s="8"/>
      <c r="B16" s="104" t="s">
        <v>85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64" t="s">
        <v>84</v>
      </c>
      <c r="AM16" s="136"/>
      <c r="AN16" s="136"/>
      <c r="AO16" s="136"/>
      <c r="AP16" s="136"/>
      <c r="AQ16" s="136"/>
      <c r="AR16" s="136"/>
      <c r="AS16" s="137"/>
      <c r="AT16" s="138">
        <v>137371.88</v>
      </c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40"/>
      <c r="BF16" s="138">
        <v>163795.73</v>
      </c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40"/>
      <c r="BR16" s="213">
        <f t="shared" si="0"/>
        <v>26423.850000000006</v>
      </c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5"/>
      <c r="CD16" s="207">
        <f>(BF16/AT16)*100-100</f>
        <v>19.23526852802773</v>
      </c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9"/>
      <c r="CP16" s="75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7"/>
    </row>
    <row r="17" spans="1:105" s="40" customFormat="1" ht="39.75" customHeight="1">
      <c r="A17" s="210" t="s">
        <v>87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2"/>
      <c r="AL17" s="164" t="s">
        <v>86</v>
      </c>
      <c r="AM17" s="136"/>
      <c r="AN17" s="136"/>
      <c r="AO17" s="136"/>
      <c r="AP17" s="136"/>
      <c r="AQ17" s="136"/>
      <c r="AR17" s="136"/>
      <c r="AS17" s="137"/>
      <c r="AT17" s="138">
        <v>37107.6</v>
      </c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40"/>
      <c r="BF17" s="138">
        <v>74440.98</v>
      </c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40"/>
      <c r="BR17" s="213">
        <f t="shared" si="0"/>
        <v>37333.38</v>
      </c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5"/>
      <c r="CD17" s="207">
        <f>(BF17/AT17)*100-100</f>
        <v>100.60844678718107</v>
      </c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9"/>
      <c r="CP17" s="357" t="s">
        <v>7</v>
      </c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358"/>
    </row>
    <row r="18" spans="1:105" s="40" customFormat="1" ht="21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3"/>
      <c r="AM18" s="53"/>
      <c r="AN18" s="53"/>
      <c r="AO18" s="53"/>
      <c r="AP18" s="53"/>
      <c r="AQ18" s="53"/>
      <c r="AR18" s="53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</row>
    <row r="19" spans="1:105" s="40" customFormat="1" ht="18" customHeight="1">
      <c r="A19" s="84" t="s">
        <v>130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</row>
    <row r="20" spans="1:105" s="40" customFormat="1" ht="19.5" customHeight="1">
      <c r="A20" s="84" t="s">
        <v>97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</row>
    <row r="21" spans="1:105" s="40" customFormat="1" ht="1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</row>
    <row r="22" spans="1:105" s="40" customFormat="1" ht="48.75" customHeight="1">
      <c r="A22" s="196" t="s">
        <v>103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8"/>
      <c r="R22" s="193" t="s">
        <v>105</v>
      </c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5"/>
      <c r="BH22" s="193" t="s">
        <v>106</v>
      </c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5"/>
      <c r="CJ22" s="196" t="s">
        <v>104</v>
      </c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8"/>
    </row>
    <row r="23" spans="1:105" s="40" customFormat="1" ht="42.75" customHeight="1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1"/>
      <c r="R23" s="193" t="s">
        <v>98</v>
      </c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5"/>
      <c r="AF23" s="193" t="s">
        <v>99</v>
      </c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5"/>
      <c r="AT23" s="193" t="s">
        <v>100</v>
      </c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5"/>
      <c r="BH23" s="193" t="s">
        <v>102</v>
      </c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5"/>
      <c r="BV23" s="193" t="s">
        <v>101</v>
      </c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5"/>
      <c r="CJ23" s="202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4"/>
    </row>
    <row r="24" spans="1:105" s="40" customFormat="1" ht="42.75" customHeight="1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1"/>
      <c r="R24" s="18"/>
      <c r="S24" s="19"/>
      <c r="T24" s="192" t="s">
        <v>26</v>
      </c>
      <c r="U24" s="192"/>
      <c r="V24" s="192"/>
      <c r="W24" s="20"/>
      <c r="X24" s="21"/>
      <c r="Y24" s="18"/>
      <c r="Z24" s="19"/>
      <c r="AA24" s="192" t="s">
        <v>26</v>
      </c>
      <c r="AB24" s="192"/>
      <c r="AC24" s="192"/>
      <c r="AD24" s="20"/>
      <c r="AE24" s="21"/>
      <c r="AF24" s="18"/>
      <c r="AG24" s="19"/>
      <c r="AH24" s="192" t="s">
        <v>26</v>
      </c>
      <c r="AI24" s="192"/>
      <c r="AJ24" s="192"/>
      <c r="AK24" s="20"/>
      <c r="AL24" s="21"/>
      <c r="AM24" s="18"/>
      <c r="AN24" s="19"/>
      <c r="AO24" s="192" t="s">
        <v>26</v>
      </c>
      <c r="AP24" s="192"/>
      <c r="AQ24" s="192"/>
      <c r="AR24" s="20"/>
      <c r="AS24" s="21"/>
      <c r="AT24" s="18"/>
      <c r="AU24" s="19"/>
      <c r="AV24" s="192" t="s">
        <v>26</v>
      </c>
      <c r="AW24" s="192"/>
      <c r="AX24" s="192"/>
      <c r="AY24" s="20"/>
      <c r="AZ24" s="21"/>
      <c r="BA24" s="18"/>
      <c r="BB24" s="19"/>
      <c r="BC24" s="192" t="s">
        <v>26</v>
      </c>
      <c r="BD24" s="192"/>
      <c r="BE24" s="192"/>
      <c r="BF24" s="20"/>
      <c r="BG24" s="21"/>
      <c r="BH24" s="18"/>
      <c r="BI24" s="19"/>
      <c r="BJ24" s="192" t="s">
        <v>26</v>
      </c>
      <c r="BK24" s="192"/>
      <c r="BL24" s="192"/>
      <c r="BM24" s="20"/>
      <c r="BN24" s="21"/>
      <c r="BO24" s="18"/>
      <c r="BP24" s="19"/>
      <c r="BQ24" s="192" t="s">
        <v>26</v>
      </c>
      <c r="BR24" s="192"/>
      <c r="BS24" s="192"/>
      <c r="BT24" s="20"/>
      <c r="BU24" s="21"/>
      <c r="BV24" s="18"/>
      <c r="BW24" s="19"/>
      <c r="BX24" s="192" t="s">
        <v>26</v>
      </c>
      <c r="BY24" s="192"/>
      <c r="BZ24" s="192"/>
      <c r="CA24" s="20"/>
      <c r="CB24" s="21"/>
      <c r="CC24" s="18"/>
      <c r="CD24" s="19"/>
      <c r="CE24" s="192" t="s">
        <v>26</v>
      </c>
      <c r="CF24" s="192"/>
      <c r="CG24" s="192"/>
      <c r="CH24" s="20"/>
      <c r="CI24" s="21"/>
      <c r="CJ24" s="18"/>
      <c r="CK24" s="19"/>
      <c r="CL24" s="19"/>
      <c r="CM24" s="192" t="s">
        <v>26</v>
      </c>
      <c r="CN24" s="192"/>
      <c r="CO24" s="192"/>
      <c r="CP24" s="20"/>
      <c r="CQ24" s="20"/>
      <c r="CR24" s="21"/>
      <c r="CS24" s="18"/>
      <c r="CT24" s="19"/>
      <c r="CU24" s="19"/>
      <c r="CV24" s="192" t="s">
        <v>26</v>
      </c>
      <c r="CW24" s="192"/>
      <c r="CX24" s="192"/>
      <c r="CY24" s="20"/>
      <c r="CZ24" s="20"/>
      <c r="DA24" s="21"/>
    </row>
    <row r="25" spans="1:105" s="40" customFormat="1" ht="42.75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1"/>
      <c r="R25" s="22"/>
      <c r="S25" s="23"/>
      <c r="T25" s="189" t="s">
        <v>4</v>
      </c>
      <c r="U25" s="189"/>
      <c r="V25" s="190"/>
      <c r="W25" s="24"/>
      <c r="X25" s="25"/>
      <c r="Y25" s="22"/>
      <c r="Z25" s="23"/>
      <c r="AA25" s="189" t="s">
        <v>8</v>
      </c>
      <c r="AB25" s="189"/>
      <c r="AC25" s="190"/>
      <c r="AD25" s="24"/>
      <c r="AE25" s="25"/>
      <c r="AF25" s="22"/>
      <c r="AG25" s="23"/>
      <c r="AH25" s="189"/>
      <c r="AI25" s="189"/>
      <c r="AJ25" s="190"/>
      <c r="AK25" s="24"/>
      <c r="AL25" s="25"/>
      <c r="AM25" s="22"/>
      <c r="AN25" s="23"/>
      <c r="AO25" s="189"/>
      <c r="AP25" s="189"/>
      <c r="AQ25" s="190"/>
      <c r="AR25" s="24"/>
      <c r="AS25" s="25"/>
      <c r="AT25" s="22"/>
      <c r="AU25" s="23"/>
      <c r="AV25" s="189" t="s">
        <v>213</v>
      </c>
      <c r="AW25" s="189"/>
      <c r="AX25" s="190"/>
      <c r="AY25" s="24"/>
      <c r="AZ25" s="25"/>
      <c r="BA25" s="22"/>
      <c r="BB25" s="23"/>
      <c r="BC25" s="189" t="s">
        <v>214</v>
      </c>
      <c r="BD25" s="189"/>
      <c r="BE25" s="190"/>
      <c r="BF25" s="24"/>
      <c r="BG25" s="25"/>
      <c r="BH25" s="22"/>
      <c r="BI25" s="23"/>
      <c r="BJ25" s="189" t="s">
        <v>4</v>
      </c>
      <c r="BK25" s="189"/>
      <c r="BL25" s="190"/>
      <c r="BM25" s="24"/>
      <c r="BN25" s="25"/>
      <c r="BO25" s="22"/>
      <c r="BP25" s="23"/>
      <c r="BQ25" s="189" t="s">
        <v>8</v>
      </c>
      <c r="BR25" s="189"/>
      <c r="BS25" s="190"/>
      <c r="BT25" s="24"/>
      <c r="BU25" s="25"/>
      <c r="BV25" s="22"/>
      <c r="BW25" s="23"/>
      <c r="BX25" s="189"/>
      <c r="BY25" s="189"/>
      <c r="BZ25" s="190"/>
      <c r="CA25" s="24"/>
      <c r="CB25" s="25"/>
      <c r="CC25" s="22"/>
      <c r="CD25" s="23"/>
      <c r="CE25" s="189"/>
      <c r="CF25" s="189"/>
      <c r="CG25" s="189"/>
      <c r="CH25" s="24"/>
      <c r="CI25" s="25"/>
      <c r="CJ25" s="22"/>
      <c r="CK25" s="23"/>
      <c r="CL25" s="23"/>
      <c r="CM25" s="189" t="s">
        <v>4</v>
      </c>
      <c r="CN25" s="189"/>
      <c r="CO25" s="190"/>
      <c r="CP25" s="24"/>
      <c r="CQ25" s="30"/>
      <c r="CR25" s="25"/>
      <c r="CS25" s="22"/>
      <c r="CT25" s="23"/>
      <c r="CU25" s="23"/>
      <c r="CV25" s="189" t="s">
        <v>8</v>
      </c>
      <c r="CW25" s="189"/>
      <c r="CX25" s="190"/>
      <c r="CY25" s="24"/>
      <c r="CZ25" s="30"/>
      <c r="DA25" s="25"/>
    </row>
    <row r="26" spans="1:105" s="40" customFormat="1" ht="42.75" customHeight="1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  <c r="R26" s="26"/>
      <c r="S26" s="27"/>
      <c r="T26" s="191">
        <v>20</v>
      </c>
      <c r="U26" s="191"/>
      <c r="V26" s="191"/>
      <c r="W26" s="28"/>
      <c r="X26" s="29"/>
      <c r="Y26" s="26"/>
      <c r="Z26" s="27"/>
      <c r="AA26" s="191">
        <v>20</v>
      </c>
      <c r="AB26" s="191"/>
      <c r="AC26" s="191"/>
      <c r="AD26" s="28"/>
      <c r="AE26" s="29"/>
      <c r="AF26" s="26"/>
      <c r="AG26" s="27"/>
      <c r="AH26" s="191">
        <v>20</v>
      </c>
      <c r="AI26" s="191"/>
      <c r="AJ26" s="191"/>
      <c r="AK26" s="28"/>
      <c r="AL26" s="29"/>
      <c r="AM26" s="26"/>
      <c r="AN26" s="27"/>
      <c r="AO26" s="191">
        <v>20</v>
      </c>
      <c r="AP26" s="191"/>
      <c r="AQ26" s="191"/>
      <c r="AR26" s="28"/>
      <c r="AS26" s="29"/>
      <c r="AT26" s="26"/>
      <c r="AU26" s="27"/>
      <c r="AV26" s="191">
        <v>20</v>
      </c>
      <c r="AW26" s="191"/>
      <c r="AX26" s="191"/>
      <c r="AY26" s="28"/>
      <c r="AZ26" s="29"/>
      <c r="BA26" s="26"/>
      <c r="BB26" s="27"/>
      <c r="BC26" s="191">
        <v>20</v>
      </c>
      <c r="BD26" s="191"/>
      <c r="BE26" s="191"/>
      <c r="BF26" s="28"/>
      <c r="BG26" s="29"/>
      <c r="BH26" s="26"/>
      <c r="BI26" s="27"/>
      <c r="BJ26" s="191">
        <v>20</v>
      </c>
      <c r="BK26" s="191"/>
      <c r="BL26" s="191"/>
      <c r="BM26" s="28"/>
      <c r="BN26" s="29"/>
      <c r="BO26" s="26"/>
      <c r="BP26" s="27"/>
      <c r="BQ26" s="191">
        <v>20</v>
      </c>
      <c r="BR26" s="191"/>
      <c r="BS26" s="191"/>
      <c r="BT26" s="28"/>
      <c r="BU26" s="29"/>
      <c r="BV26" s="26"/>
      <c r="BW26" s="27"/>
      <c r="BX26" s="191">
        <v>20</v>
      </c>
      <c r="BY26" s="191"/>
      <c r="BZ26" s="191"/>
      <c r="CA26" s="28"/>
      <c r="CB26" s="29"/>
      <c r="CC26" s="26"/>
      <c r="CD26" s="27"/>
      <c r="CE26" s="191">
        <v>20</v>
      </c>
      <c r="CF26" s="191"/>
      <c r="CG26" s="191"/>
      <c r="CH26" s="28"/>
      <c r="CI26" s="29"/>
      <c r="CJ26" s="26"/>
      <c r="CK26" s="27"/>
      <c r="CL26" s="27"/>
      <c r="CM26" s="191">
        <v>20</v>
      </c>
      <c r="CN26" s="191"/>
      <c r="CO26" s="191"/>
      <c r="CP26" s="28"/>
      <c r="CQ26" s="28"/>
      <c r="CR26" s="29"/>
      <c r="CS26" s="26"/>
      <c r="CT26" s="27"/>
      <c r="CU26" s="27"/>
      <c r="CV26" s="191">
        <v>20</v>
      </c>
      <c r="CW26" s="191"/>
      <c r="CX26" s="191"/>
      <c r="CY26" s="28"/>
      <c r="CZ26" s="28"/>
      <c r="DA26" s="29"/>
    </row>
    <row r="27" spans="1:105" s="40" customFormat="1" ht="15" customHeight="1">
      <c r="A27" s="151">
        <v>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1">
        <v>2</v>
      </c>
      <c r="S27" s="152"/>
      <c r="T27" s="152"/>
      <c r="U27" s="152"/>
      <c r="V27" s="152"/>
      <c r="W27" s="152"/>
      <c r="X27" s="153"/>
      <c r="Y27" s="151">
        <v>3</v>
      </c>
      <c r="Z27" s="152"/>
      <c r="AA27" s="152"/>
      <c r="AB27" s="152"/>
      <c r="AC27" s="152"/>
      <c r="AD27" s="152"/>
      <c r="AE27" s="153"/>
      <c r="AF27" s="151">
        <v>4</v>
      </c>
      <c r="AG27" s="152"/>
      <c r="AH27" s="152"/>
      <c r="AI27" s="152"/>
      <c r="AJ27" s="152"/>
      <c r="AK27" s="152"/>
      <c r="AL27" s="153"/>
      <c r="AM27" s="151">
        <v>5</v>
      </c>
      <c r="AN27" s="152"/>
      <c r="AO27" s="152"/>
      <c r="AP27" s="152"/>
      <c r="AQ27" s="152"/>
      <c r="AR27" s="152"/>
      <c r="AS27" s="153"/>
      <c r="AT27" s="151">
        <v>6</v>
      </c>
      <c r="AU27" s="152"/>
      <c r="AV27" s="152"/>
      <c r="AW27" s="152"/>
      <c r="AX27" s="152"/>
      <c r="AY27" s="152"/>
      <c r="AZ27" s="153"/>
      <c r="BA27" s="151">
        <v>7</v>
      </c>
      <c r="BB27" s="152"/>
      <c r="BC27" s="152"/>
      <c r="BD27" s="152"/>
      <c r="BE27" s="152"/>
      <c r="BF27" s="152"/>
      <c r="BG27" s="153"/>
      <c r="BH27" s="151">
        <v>8</v>
      </c>
      <c r="BI27" s="152"/>
      <c r="BJ27" s="152"/>
      <c r="BK27" s="152"/>
      <c r="BL27" s="152"/>
      <c r="BM27" s="152"/>
      <c r="BN27" s="153"/>
      <c r="BO27" s="151">
        <v>9</v>
      </c>
      <c r="BP27" s="152"/>
      <c r="BQ27" s="152"/>
      <c r="BR27" s="152"/>
      <c r="BS27" s="152"/>
      <c r="BT27" s="152"/>
      <c r="BU27" s="153"/>
      <c r="BV27" s="151">
        <v>10</v>
      </c>
      <c r="BW27" s="152"/>
      <c r="BX27" s="152"/>
      <c r="BY27" s="152"/>
      <c r="BZ27" s="152"/>
      <c r="CA27" s="152"/>
      <c r="CB27" s="153"/>
      <c r="CC27" s="151">
        <v>11</v>
      </c>
      <c r="CD27" s="152"/>
      <c r="CE27" s="152"/>
      <c r="CF27" s="152"/>
      <c r="CG27" s="152"/>
      <c r="CH27" s="152"/>
      <c r="CI27" s="153"/>
      <c r="CJ27" s="151">
        <v>12</v>
      </c>
      <c r="CK27" s="152"/>
      <c r="CL27" s="152"/>
      <c r="CM27" s="152"/>
      <c r="CN27" s="152"/>
      <c r="CO27" s="152"/>
      <c r="CP27" s="152"/>
      <c r="CQ27" s="152"/>
      <c r="CR27" s="153"/>
      <c r="CS27" s="151">
        <v>13</v>
      </c>
      <c r="CT27" s="152"/>
      <c r="CU27" s="152"/>
      <c r="CV27" s="152"/>
      <c r="CW27" s="152"/>
      <c r="CX27" s="152"/>
      <c r="CY27" s="152"/>
      <c r="CZ27" s="152"/>
      <c r="DA27" s="153"/>
    </row>
    <row r="28" spans="1:105" s="40" customFormat="1" ht="114" customHeight="1">
      <c r="A28" s="33"/>
      <c r="B28" s="205" t="s">
        <v>237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6"/>
      <c r="R28" s="151">
        <v>16979</v>
      </c>
      <c r="S28" s="152"/>
      <c r="T28" s="152"/>
      <c r="U28" s="152"/>
      <c r="V28" s="152"/>
      <c r="W28" s="152"/>
      <c r="X28" s="153"/>
      <c r="Y28" s="151">
        <v>14919</v>
      </c>
      <c r="Z28" s="152"/>
      <c r="AA28" s="152"/>
      <c r="AB28" s="152"/>
      <c r="AC28" s="152"/>
      <c r="AD28" s="152"/>
      <c r="AE28" s="153"/>
      <c r="AF28" s="151"/>
      <c r="AG28" s="152"/>
      <c r="AH28" s="152"/>
      <c r="AI28" s="152"/>
      <c r="AJ28" s="152"/>
      <c r="AK28" s="152"/>
      <c r="AL28" s="153"/>
      <c r="AM28" s="151"/>
      <c r="AN28" s="152"/>
      <c r="AO28" s="152"/>
      <c r="AP28" s="152"/>
      <c r="AQ28" s="152"/>
      <c r="AR28" s="152"/>
      <c r="AS28" s="153"/>
      <c r="AT28" s="151"/>
      <c r="AU28" s="152"/>
      <c r="AV28" s="152"/>
      <c r="AW28" s="152"/>
      <c r="AX28" s="152"/>
      <c r="AY28" s="152"/>
      <c r="AZ28" s="153"/>
      <c r="BA28" s="151"/>
      <c r="BB28" s="152"/>
      <c r="BC28" s="152"/>
      <c r="BD28" s="152"/>
      <c r="BE28" s="152"/>
      <c r="BF28" s="152"/>
      <c r="BG28" s="153"/>
      <c r="BH28" s="151"/>
      <c r="BI28" s="152"/>
      <c r="BJ28" s="152"/>
      <c r="BK28" s="152"/>
      <c r="BL28" s="152"/>
      <c r="BM28" s="152"/>
      <c r="BN28" s="153"/>
      <c r="BO28" s="151"/>
      <c r="BP28" s="152"/>
      <c r="BQ28" s="152"/>
      <c r="BR28" s="152"/>
      <c r="BS28" s="152"/>
      <c r="BT28" s="152"/>
      <c r="BU28" s="153"/>
      <c r="BV28" s="151"/>
      <c r="BW28" s="152"/>
      <c r="BX28" s="152"/>
      <c r="BY28" s="152"/>
      <c r="BZ28" s="152"/>
      <c r="CA28" s="152"/>
      <c r="CB28" s="153"/>
      <c r="CC28" s="151"/>
      <c r="CD28" s="152"/>
      <c r="CE28" s="152"/>
      <c r="CF28" s="152"/>
      <c r="CG28" s="152"/>
      <c r="CH28" s="152"/>
      <c r="CI28" s="153"/>
      <c r="CJ28" s="151">
        <v>50291</v>
      </c>
      <c r="CK28" s="152"/>
      <c r="CL28" s="152"/>
      <c r="CM28" s="152"/>
      <c r="CN28" s="152"/>
      <c r="CO28" s="152"/>
      <c r="CP28" s="152"/>
      <c r="CQ28" s="152"/>
      <c r="CR28" s="153"/>
      <c r="CS28" s="151">
        <v>38639</v>
      </c>
      <c r="CT28" s="152"/>
      <c r="CU28" s="152"/>
      <c r="CV28" s="152"/>
      <c r="CW28" s="152"/>
      <c r="CX28" s="152"/>
      <c r="CY28" s="152"/>
      <c r="CZ28" s="152"/>
      <c r="DA28" s="153"/>
    </row>
    <row r="29" spans="1:105" s="40" customFormat="1" ht="18.7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</row>
    <row r="30" spans="1:105" s="40" customFormat="1" ht="48.75" customHeight="1">
      <c r="A30" s="187" t="s">
        <v>137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</row>
    <row r="31" spans="1:105" s="40" customFormat="1" ht="25.5" customHeight="1">
      <c r="A31" s="181" t="s">
        <v>51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3"/>
      <c r="V31" s="181" t="s">
        <v>131</v>
      </c>
      <c r="W31" s="182"/>
      <c r="X31" s="182"/>
      <c r="Y31" s="182"/>
      <c r="Z31" s="182"/>
      <c r="AA31" s="182"/>
      <c r="AB31" s="182"/>
      <c r="AC31" s="182"/>
      <c r="AD31" s="182"/>
      <c r="AE31" s="182"/>
      <c r="AF31" s="183"/>
      <c r="AG31" s="188" t="s">
        <v>132</v>
      </c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1" t="s">
        <v>136</v>
      </c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3"/>
      <c r="DA31" s="57"/>
    </row>
    <row r="32" spans="1:105" s="40" customFormat="1" ht="21" customHeight="1">
      <c r="A32" s="1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6"/>
      <c r="V32" s="184"/>
      <c r="W32" s="185"/>
      <c r="X32" s="185"/>
      <c r="Y32" s="185"/>
      <c r="Z32" s="185"/>
      <c r="AA32" s="185"/>
      <c r="AB32" s="185"/>
      <c r="AC32" s="185"/>
      <c r="AD32" s="185"/>
      <c r="AE32" s="185"/>
      <c r="AF32" s="186"/>
      <c r="AG32" s="179" t="s">
        <v>133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 t="s">
        <v>134</v>
      </c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 t="s">
        <v>135</v>
      </c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84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6"/>
      <c r="DA32" s="57"/>
    </row>
    <row r="33" spans="1:105" s="40" customFormat="1" ht="13.5" customHeight="1">
      <c r="A33" s="179">
        <v>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>
        <v>2</v>
      </c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>
        <v>3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>
        <v>4</v>
      </c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>
        <v>5</v>
      </c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>
        <v>6</v>
      </c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57"/>
    </row>
    <row r="34" spans="1:105" s="40" customFormat="1" ht="13.5" customHeight="1">
      <c r="A34" s="151" t="s">
        <v>5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3"/>
      <c r="U34" s="74"/>
      <c r="V34" s="151" t="s">
        <v>6</v>
      </c>
      <c r="W34" s="152"/>
      <c r="X34" s="152"/>
      <c r="Y34" s="152"/>
      <c r="Z34" s="152"/>
      <c r="AA34" s="152"/>
      <c r="AB34" s="152"/>
      <c r="AC34" s="152"/>
      <c r="AD34" s="152"/>
      <c r="AE34" s="152"/>
      <c r="AF34" s="153"/>
      <c r="AG34" s="151">
        <v>16000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3"/>
      <c r="AU34" s="151">
        <v>14919</v>
      </c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3"/>
      <c r="BM34" s="359">
        <f>(AU34/AG34)*100</f>
        <v>93.24375</v>
      </c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1"/>
      <c r="CA34" s="151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3"/>
      <c r="DA34" s="57"/>
    </row>
    <row r="35" spans="1:105" s="40" customFormat="1" ht="18" customHeight="1">
      <c r="A35" s="179" t="s">
        <v>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 t="s">
        <v>1</v>
      </c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>
        <v>60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>
        <v>80</v>
      </c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80">
        <f>AU35/AG35*100</f>
        <v>133.33333333333331</v>
      </c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57"/>
    </row>
    <row r="36" spans="1:105" s="40" customFormat="1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</row>
    <row r="37" spans="1:105" ht="21" customHeight="1">
      <c r="A37" s="84" t="s">
        <v>88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</row>
    <row r="38" spans="1:105" s="10" customFormat="1" ht="15" customHeight="1">
      <c r="A38" s="84" t="s">
        <v>89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</row>
    <row r="39" spans="1:105" s="10" customFormat="1" ht="6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</row>
    <row r="40" spans="1:105" ht="29.25" customHeight="1">
      <c r="A40" s="196" t="s">
        <v>96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8"/>
      <c r="W40" s="228" t="s">
        <v>90</v>
      </c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30"/>
    </row>
    <row r="41" spans="1:105" s="11" customFormat="1" ht="13.5" customHeight="1">
      <c r="A41" s="199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1"/>
      <c r="W41" s="228" t="s">
        <v>91</v>
      </c>
      <c r="X41" s="229"/>
      <c r="Y41" s="229"/>
      <c r="Z41" s="229"/>
      <c r="AA41" s="229"/>
      <c r="AB41" s="229"/>
      <c r="AC41" s="229"/>
      <c r="AD41" s="229"/>
      <c r="AE41" s="229"/>
      <c r="AF41" s="229"/>
      <c r="AG41" s="230"/>
      <c r="AH41" s="228" t="s">
        <v>92</v>
      </c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30"/>
      <c r="BF41" s="228" t="s">
        <v>93</v>
      </c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30"/>
      <c r="CD41" s="228" t="s">
        <v>94</v>
      </c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30"/>
    </row>
    <row r="42" spans="1:105" s="11" customFormat="1" ht="37.5" customHeight="1">
      <c r="A42" s="20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4"/>
      <c r="W42" s="193" t="s">
        <v>95</v>
      </c>
      <c r="X42" s="194"/>
      <c r="Y42" s="194"/>
      <c r="Z42" s="194"/>
      <c r="AA42" s="194"/>
      <c r="AB42" s="194"/>
      <c r="AC42" s="194"/>
      <c r="AD42" s="194"/>
      <c r="AE42" s="194"/>
      <c r="AF42" s="194"/>
      <c r="AG42" s="195"/>
      <c r="AH42" s="193" t="s">
        <v>95</v>
      </c>
      <c r="AI42" s="194"/>
      <c r="AJ42" s="194"/>
      <c r="AK42" s="194"/>
      <c r="AL42" s="194"/>
      <c r="AM42" s="194"/>
      <c r="AN42" s="194"/>
      <c r="AO42" s="194"/>
      <c r="AP42" s="194"/>
      <c r="AQ42" s="194"/>
      <c r="AR42" s="195"/>
      <c r="AS42" s="193" t="s">
        <v>269</v>
      </c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5"/>
      <c r="BF42" s="193" t="s">
        <v>95</v>
      </c>
      <c r="BG42" s="194"/>
      <c r="BH42" s="194"/>
      <c r="BI42" s="194"/>
      <c r="BJ42" s="194"/>
      <c r="BK42" s="194"/>
      <c r="BL42" s="194"/>
      <c r="BM42" s="194"/>
      <c r="BN42" s="194"/>
      <c r="BO42" s="194"/>
      <c r="BP42" s="195"/>
      <c r="BQ42" s="193" t="s">
        <v>268</v>
      </c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5"/>
      <c r="CD42" s="193" t="s">
        <v>95</v>
      </c>
      <c r="CE42" s="194"/>
      <c r="CF42" s="194"/>
      <c r="CG42" s="194"/>
      <c r="CH42" s="194"/>
      <c r="CI42" s="194"/>
      <c r="CJ42" s="194"/>
      <c r="CK42" s="194"/>
      <c r="CL42" s="194"/>
      <c r="CM42" s="194"/>
      <c r="CN42" s="195"/>
      <c r="CO42" s="193" t="s">
        <v>267</v>
      </c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5"/>
    </row>
    <row r="43" spans="1:105" s="11" customFormat="1" ht="15.75" customHeight="1">
      <c r="A43" s="151">
        <v>1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3"/>
      <c r="W43" s="151">
        <v>2</v>
      </c>
      <c r="X43" s="152"/>
      <c r="Y43" s="152"/>
      <c r="Z43" s="152"/>
      <c r="AA43" s="152"/>
      <c r="AB43" s="152"/>
      <c r="AC43" s="152"/>
      <c r="AD43" s="152"/>
      <c r="AE43" s="152"/>
      <c r="AF43" s="152"/>
      <c r="AG43" s="153"/>
      <c r="AH43" s="151">
        <v>3</v>
      </c>
      <c r="AI43" s="152"/>
      <c r="AJ43" s="152"/>
      <c r="AK43" s="152"/>
      <c r="AL43" s="152"/>
      <c r="AM43" s="152"/>
      <c r="AN43" s="152"/>
      <c r="AO43" s="152"/>
      <c r="AP43" s="152"/>
      <c r="AQ43" s="152"/>
      <c r="AR43" s="153"/>
      <c r="AS43" s="151">
        <v>4</v>
      </c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3"/>
      <c r="BF43" s="151">
        <v>5</v>
      </c>
      <c r="BG43" s="152"/>
      <c r="BH43" s="152"/>
      <c r="BI43" s="152"/>
      <c r="BJ43" s="152"/>
      <c r="BK43" s="152"/>
      <c r="BL43" s="152"/>
      <c r="BM43" s="152"/>
      <c r="BN43" s="152"/>
      <c r="BO43" s="152"/>
      <c r="BP43" s="153"/>
      <c r="BQ43" s="151">
        <v>6</v>
      </c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3"/>
      <c r="CD43" s="151">
        <v>7</v>
      </c>
      <c r="CE43" s="152"/>
      <c r="CF43" s="152"/>
      <c r="CG43" s="152"/>
      <c r="CH43" s="152"/>
      <c r="CI43" s="152"/>
      <c r="CJ43" s="152"/>
      <c r="CK43" s="152"/>
      <c r="CL43" s="152"/>
      <c r="CM43" s="152"/>
      <c r="CN43" s="153"/>
      <c r="CO43" s="151">
        <v>8</v>
      </c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3"/>
    </row>
    <row r="44" spans="1:105" s="11" customFormat="1" ht="37.5" customHeight="1">
      <c r="A44" s="154" t="s">
        <v>261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6"/>
      <c r="W44" s="151">
        <v>10</v>
      </c>
      <c r="X44" s="152"/>
      <c r="Y44" s="152"/>
      <c r="Z44" s="152"/>
      <c r="AA44" s="152"/>
      <c r="AB44" s="152"/>
      <c r="AC44" s="152"/>
      <c r="AD44" s="152"/>
      <c r="AE44" s="152"/>
      <c r="AF44" s="152"/>
      <c r="AG44" s="153"/>
      <c r="AH44" s="151">
        <v>10</v>
      </c>
      <c r="AI44" s="152"/>
      <c r="AJ44" s="152"/>
      <c r="AK44" s="152"/>
      <c r="AL44" s="152"/>
      <c r="AM44" s="152"/>
      <c r="AN44" s="152"/>
      <c r="AO44" s="152"/>
      <c r="AP44" s="152"/>
      <c r="AQ44" s="152"/>
      <c r="AR44" s="153"/>
      <c r="AS44" s="151">
        <f>AH44/W44*100-100</f>
        <v>0</v>
      </c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3"/>
      <c r="BF44" s="151">
        <v>10</v>
      </c>
      <c r="BG44" s="152"/>
      <c r="BH44" s="152"/>
      <c r="BI44" s="152"/>
      <c r="BJ44" s="152"/>
      <c r="BK44" s="152"/>
      <c r="BL44" s="152"/>
      <c r="BM44" s="152"/>
      <c r="BN44" s="152"/>
      <c r="BO44" s="152"/>
      <c r="BP44" s="153"/>
      <c r="BQ44" s="151">
        <f aca="true" t="shared" si="1" ref="BQ44:BQ52">BF44/AH44*100-100</f>
        <v>0</v>
      </c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3"/>
      <c r="CD44" s="151">
        <v>10</v>
      </c>
      <c r="CE44" s="152"/>
      <c r="CF44" s="152"/>
      <c r="CG44" s="152"/>
      <c r="CH44" s="152"/>
      <c r="CI44" s="152"/>
      <c r="CJ44" s="152"/>
      <c r="CK44" s="152"/>
      <c r="CL44" s="152"/>
      <c r="CM44" s="152"/>
      <c r="CN44" s="153"/>
      <c r="CO44" s="151">
        <f aca="true" t="shared" si="2" ref="CO44:CO50">CD44/BF44*100-100</f>
        <v>0</v>
      </c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3"/>
    </row>
    <row r="45" spans="1:105" s="11" customFormat="1" ht="27.75" customHeight="1">
      <c r="A45" s="154" t="s">
        <v>16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6"/>
      <c r="W45" s="151">
        <v>20</v>
      </c>
      <c r="X45" s="152"/>
      <c r="Y45" s="152"/>
      <c r="Z45" s="152"/>
      <c r="AA45" s="152"/>
      <c r="AB45" s="152"/>
      <c r="AC45" s="152"/>
      <c r="AD45" s="152"/>
      <c r="AE45" s="152"/>
      <c r="AF45" s="152"/>
      <c r="AG45" s="153"/>
      <c r="AH45" s="151">
        <v>20</v>
      </c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  <c r="AS45" s="151">
        <f>AH45/W45*100-100</f>
        <v>0</v>
      </c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3"/>
      <c r="BF45" s="151">
        <v>20</v>
      </c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151">
        <f t="shared" si="1"/>
        <v>0</v>
      </c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3"/>
      <c r="CD45" s="151">
        <v>20</v>
      </c>
      <c r="CE45" s="152"/>
      <c r="CF45" s="152"/>
      <c r="CG45" s="152"/>
      <c r="CH45" s="152"/>
      <c r="CI45" s="152"/>
      <c r="CJ45" s="152"/>
      <c r="CK45" s="152"/>
      <c r="CL45" s="152"/>
      <c r="CM45" s="152"/>
      <c r="CN45" s="153"/>
      <c r="CO45" s="151">
        <f t="shared" si="2"/>
        <v>0</v>
      </c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3"/>
    </row>
    <row r="46" spans="1:105" s="11" customFormat="1" ht="53.25" customHeight="1">
      <c r="A46" s="154" t="s">
        <v>9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6"/>
      <c r="W46" s="72"/>
      <c r="X46" s="73"/>
      <c r="Y46" s="152">
        <v>70</v>
      </c>
      <c r="Z46" s="152"/>
      <c r="AA46" s="152"/>
      <c r="AB46" s="152"/>
      <c r="AC46" s="152"/>
      <c r="AD46" s="152"/>
      <c r="AE46" s="152"/>
      <c r="AF46" s="152"/>
      <c r="AG46" s="153"/>
      <c r="AH46" s="151">
        <v>70</v>
      </c>
      <c r="AI46" s="152"/>
      <c r="AJ46" s="152"/>
      <c r="AK46" s="152"/>
      <c r="AL46" s="152"/>
      <c r="AM46" s="152"/>
      <c r="AN46" s="152"/>
      <c r="AO46" s="152"/>
      <c r="AP46" s="152"/>
      <c r="AQ46" s="152"/>
      <c r="AR46" s="153"/>
      <c r="AS46" s="151">
        <f>AH46/Y46*100-100</f>
        <v>0</v>
      </c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3"/>
      <c r="BF46" s="151">
        <v>70</v>
      </c>
      <c r="BG46" s="152"/>
      <c r="BH46" s="152"/>
      <c r="BI46" s="152"/>
      <c r="BJ46" s="152"/>
      <c r="BK46" s="152"/>
      <c r="BL46" s="152"/>
      <c r="BM46" s="152"/>
      <c r="BN46" s="152"/>
      <c r="BO46" s="152"/>
      <c r="BP46" s="153"/>
      <c r="BQ46" s="151">
        <f t="shared" si="1"/>
        <v>0</v>
      </c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3"/>
      <c r="CD46" s="151">
        <v>70</v>
      </c>
      <c r="CE46" s="152"/>
      <c r="CF46" s="152"/>
      <c r="CG46" s="152"/>
      <c r="CH46" s="152"/>
      <c r="CI46" s="152"/>
      <c r="CJ46" s="152"/>
      <c r="CK46" s="152"/>
      <c r="CL46" s="152"/>
      <c r="CM46" s="152"/>
      <c r="CN46" s="153"/>
      <c r="CO46" s="151">
        <f t="shared" si="2"/>
        <v>0</v>
      </c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3"/>
    </row>
    <row r="47" spans="1:105" s="11" customFormat="1" ht="50.25" customHeight="1">
      <c r="A47" s="154" t="s">
        <v>10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6"/>
      <c r="W47" s="72"/>
      <c r="X47" s="73"/>
      <c r="Y47" s="152">
        <v>100</v>
      </c>
      <c r="Z47" s="152"/>
      <c r="AA47" s="152"/>
      <c r="AB47" s="152"/>
      <c r="AC47" s="152"/>
      <c r="AD47" s="152"/>
      <c r="AE47" s="152"/>
      <c r="AF47" s="152"/>
      <c r="AG47" s="153"/>
      <c r="AH47" s="151">
        <v>100</v>
      </c>
      <c r="AI47" s="152"/>
      <c r="AJ47" s="152"/>
      <c r="AK47" s="152"/>
      <c r="AL47" s="152"/>
      <c r="AM47" s="152"/>
      <c r="AN47" s="152"/>
      <c r="AO47" s="152"/>
      <c r="AP47" s="152"/>
      <c r="AQ47" s="152"/>
      <c r="AR47" s="153"/>
      <c r="AS47" s="151">
        <f>AH47/Y47*100-100</f>
        <v>0</v>
      </c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3"/>
      <c r="BF47" s="151">
        <v>100</v>
      </c>
      <c r="BG47" s="152"/>
      <c r="BH47" s="152"/>
      <c r="BI47" s="152"/>
      <c r="BJ47" s="152"/>
      <c r="BK47" s="152"/>
      <c r="BL47" s="152"/>
      <c r="BM47" s="152"/>
      <c r="BN47" s="152"/>
      <c r="BO47" s="152"/>
      <c r="BP47" s="153"/>
      <c r="BQ47" s="151">
        <f t="shared" si="1"/>
        <v>0</v>
      </c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3"/>
      <c r="CD47" s="151">
        <v>100</v>
      </c>
      <c r="CE47" s="152"/>
      <c r="CF47" s="152"/>
      <c r="CG47" s="152"/>
      <c r="CH47" s="152"/>
      <c r="CI47" s="152"/>
      <c r="CJ47" s="152"/>
      <c r="CK47" s="152"/>
      <c r="CL47" s="152"/>
      <c r="CM47" s="152"/>
      <c r="CN47" s="153"/>
      <c r="CO47" s="151">
        <f t="shared" si="2"/>
        <v>0</v>
      </c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3"/>
    </row>
    <row r="48" spans="1:105" s="11" customFormat="1" ht="49.5" customHeight="1">
      <c r="A48" s="154" t="s">
        <v>11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6"/>
      <c r="W48" s="72"/>
      <c r="X48" s="73"/>
      <c r="Y48" s="152">
        <v>30</v>
      </c>
      <c r="Z48" s="152"/>
      <c r="AA48" s="152"/>
      <c r="AB48" s="152"/>
      <c r="AC48" s="152"/>
      <c r="AD48" s="152"/>
      <c r="AE48" s="152"/>
      <c r="AF48" s="152"/>
      <c r="AG48" s="153"/>
      <c r="AH48" s="151">
        <v>30</v>
      </c>
      <c r="AI48" s="152"/>
      <c r="AJ48" s="152"/>
      <c r="AK48" s="152"/>
      <c r="AL48" s="152"/>
      <c r="AM48" s="152"/>
      <c r="AN48" s="152"/>
      <c r="AO48" s="152"/>
      <c r="AP48" s="152"/>
      <c r="AQ48" s="152"/>
      <c r="AR48" s="153"/>
      <c r="AS48" s="151">
        <f>AH48/Y48*100-100</f>
        <v>0</v>
      </c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3"/>
      <c r="BF48" s="151">
        <v>30</v>
      </c>
      <c r="BG48" s="152"/>
      <c r="BH48" s="152"/>
      <c r="BI48" s="152"/>
      <c r="BJ48" s="152"/>
      <c r="BK48" s="152"/>
      <c r="BL48" s="152"/>
      <c r="BM48" s="152"/>
      <c r="BN48" s="152"/>
      <c r="BO48" s="152"/>
      <c r="BP48" s="153"/>
      <c r="BQ48" s="151">
        <f t="shared" si="1"/>
        <v>0</v>
      </c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3"/>
      <c r="CD48" s="151">
        <v>30</v>
      </c>
      <c r="CE48" s="152"/>
      <c r="CF48" s="152"/>
      <c r="CG48" s="152"/>
      <c r="CH48" s="152"/>
      <c r="CI48" s="152"/>
      <c r="CJ48" s="152"/>
      <c r="CK48" s="152"/>
      <c r="CL48" s="152"/>
      <c r="CM48" s="152"/>
      <c r="CN48" s="153"/>
      <c r="CO48" s="151">
        <f t="shared" si="2"/>
        <v>0</v>
      </c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3"/>
    </row>
    <row r="49" spans="1:105" s="11" customFormat="1" ht="23.25" customHeight="1">
      <c r="A49" s="154" t="s">
        <v>12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6"/>
      <c r="W49" s="151">
        <v>20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3"/>
      <c r="AH49" s="151">
        <v>20</v>
      </c>
      <c r="AI49" s="152"/>
      <c r="AJ49" s="152"/>
      <c r="AK49" s="152"/>
      <c r="AL49" s="152"/>
      <c r="AM49" s="152"/>
      <c r="AN49" s="152"/>
      <c r="AO49" s="152"/>
      <c r="AP49" s="152"/>
      <c r="AQ49" s="152"/>
      <c r="AR49" s="153"/>
      <c r="AS49" s="151">
        <f>AH49/W49*100-100</f>
        <v>0</v>
      </c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3"/>
      <c r="BF49" s="151">
        <v>20</v>
      </c>
      <c r="BG49" s="152"/>
      <c r="BH49" s="152"/>
      <c r="BI49" s="152"/>
      <c r="BJ49" s="152"/>
      <c r="BK49" s="152"/>
      <c r="BL49" s="152"/>
      <c r="BM49" s="152"/>
      <c r="BN49" s="152"/>
      <c r="BO49" s="152"/>
      <c r="BP49" s="153"/>
      <c r="BQ49" s="151">
        <f t="shared" si="1"/>
        <v>0</v>
      </c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3"/>
      <c r="CD49" s="151">
        <v>20</v>
      </c>
      <c r="CE49" s="152"/>
      <c r="CF49" s="152"/>
      <c r="CG49" s="152"/>
      <c r="CH49" s="152"/>
      <c r="CI49" s="152"/>
      <c r="CJ49" s="152"/>
      <c r="CK49" s="152"/>
      <c r="CL49" s="152"/>
      <c r="CM49" s="152"/>
      <c r="CN49" s="153"/>
      <c r="CO49" s="151">
        <f t="shared" si="2"/>
        <v>0</v>
      </c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3"/>
    </row>
    <row r="50" spans="1:105" s="11" customFormat="1" ht="49.5" customHeight="1">
      <c r="A50" s="154" t="s">
        <v>17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6"/>
      <c r="W50" s="72"/>
      <c r="X50" s="73"/>
      <c r="Y50" s="152">
        <v>30</v>
      </c>
      <c r="Z50" s="152"/>
      <c r="AA50" s="152"/>
      <c r="AB50" s="152"/>
      <c r="AC50" s="152"/>
      <c r="AD50" s="152"/>
      <c r="AE50" s="152"/>
      <c r="AF50" s="152"/>
      <c r="AG50" s="153"/>
      <c r="AH50" s="151">
        <v>30</v>
      </c>
      <c r="AI50" s="152"/>
      <c r="AJ50" s="152"/>
      <c r="AK50" s="152"/>
      <c r="AL50" s="152"/>
      <c r="AM50" s="152"/>
      <c r="AN50" s="152"/>
      <c r="AO50" s="152"/>
      <c r="AP50" s="152"/>
      <c r="AQ50" s="152"/>
      <c r="AR50" s="153"/>
      <c r="AS50" s="151">
        <f>AH50/Y50*100-100</f>
        <v>0</v>
      </c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3"/>
      <c r="BF50" s="151">
        <v>30</v>
      </c>
      <c r="BG50" s="152"/>
      <c r="BH50" s="152"/>
      <c r="BI50" s="152"/>
      <c r="BJ50" s="152"/>
      <c r="BK50" s="152"/>
      <c r="BL50" s="152"/>
      <c r="BM50" s="152"/>
      <c r="BN50" s="152"/>
      <c r="BO50" s="152"/>
      <c r="BP50" s="153"/>
      <c r="BQ50" s="151">
        <f t="shared" si="1"/>
        <v>0</v>
      </c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3"/>
      <c r="CD50" s="151">
        <v>30</v>
      </c>
      <c r="CE50" s="152"/>
      <c r="CF50" s="152"/>
      <c r="CG50" s="152"/>
      <c r="CH50" s="152"/>
      <c r="CI50" s="152"/>
      <c r="CJ50" s="152"/>
      <c r="CK50" s="152"/>
      <c r="CL50" s="152"/>
      <c r="CM50" s="152"/>
      <c r="CN50" s="153"/>
      <c r="CO50" s="151">
        <f t="shared" si="2"/>
        <v>0</v>
      </c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3"/>
    </row>
    <row r="51" spans="1:105" s="11" customFormat="1" ht="49.5" customHeight="1">
      <c r="A51" s="154" t="s">
        <v>18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6"/>
      <c r="W51" s="72"/>
      <c r="X51" s="73"/>
      <c r="Y51" s="152">
        <v>200</v>
      </c>
      <c r="Z51" s="152"/>
      <c r="AA51" s="152"/>
      <c r="AB51" s="152"/>
      <c r="AC51" s="152"/>
      <c r="AD51" s="152"/>
      <c r="AE51" s="152"/>
      <c r="AF51" s="152"/>
      <c r="AG51" s="153"/>
      <c r="AH51" s="151">
        <v>200</v>
      </c>
      <c r="AI51" s="152"/>
      <c r="AJ51" s="152"/>
      <c r="AK51" s="152"/>
      <c r="AL51" s="152"/>
      <c r="AM51" s="152"/>
      <c r="AN51" s="152"/>
      <c r="AO51" s="152"/>
      <c r="AP51" s="152"/>
      <c r="AQ51" s="152"/>
      <c r="AR51" s="153"/>
      <c r="AS51" s="151">
        <f>AH51/Y51*100-100</f>
        <v>0</v>
      </c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3"/>
      <c r="BF51" s="151">
        <v>200</v>
      </c>
      <c r="BG51" s="152"/>
      <c r="BH51" s="152"/>
      <c r="BI51" s="152"/>
      <c r="BJ51" s="152"/>
      <c r="BK51" s="152"/>
      <c r="BL51" s="152"/>
      <c r="BM51" s="152"/>
      <c r="BN51" s="152"/>
      <c r="BO51" s="152"/>
      <c r="BP51" s="153"/>
      <c r="BQ51" s="151">
        <f t="shared" si="1"/>
        <v>0</v>
      </c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3"/>
      <c r="CD51" s="151">
        <v>200</v>
      </c>
      <c r="CE51" s="152"/>
      <c r="CF51" s="152"/>
      <c r="CG51" s="152"/>
      <c r="CH51" s="152"/>
      <c r="CI51" s="152"/>
      <c r="CJ51" s="152"/>
      <c r="CK51" s="152"/>
      <c r="CL51" s="152"/>
      <c r="CM51" s="152"/>
      <c r="CN51" s="153"/>
      <c r="CO51" s="151">
        <f aca="true" t="shared" si="3" ref="CO51:CO56">CD51/BF51*100-100</f>
        <v>0</v>
      </c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3"/>
    </row>
    <row r="52" spans="1:105" s="11" customFormat="1" ht="49.5" customHeight="1">
      <c r="A52" s="154" t="s">
        <v>13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6"/>
      <c r="W52" s="72"/>
      <c r="X52" s="73"/>
      <c r="Y52" s="152">
        <v>150</v>
      </c>
      <c r="Z52" s="152"/>
      <c r="AA52" s="152"/>
      <c r="AB52" s="152"/>
      <c r="AC52" s="152"/>
      <c r="AD52" s="152"/>
      <c r="AE52" s="152"/>
      <c r="AF52" s="152"/>
      <c r="AG52" s="153"/>
      <c r="AH52" s="151">
        <v>150</v>
      </c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S52" s="151">
        <f>AH52/Y52*100-100</f>
        <v>0</v>
      </c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3"/>
      <c r="BF52" s="151">
        <v>150</v>
      </c>
      <c r="BG52" s="152"/>
      <c r="BH52" s="152"/>
      <c r="BI52" s="152"/>
      <c r="BJ52" s="152"/>
      <c r="BK52" s="152"/>
      <c r="BL52" s="152"/>
      <c r="BM52" s="152"/>
      <c r="BN52" s="152"/>
      <c r="BO52" s="152"/>
      <c r="BP52" s="153"/>
      <c r="BQ52" s="151">
        <f t="shared" si="1"/>
        <v>0</v>
      </c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3"/>
      <c r="CD52" s="151">
        <v>150</v>
      </c>
      <c r="CE52" s="152"/>
      <c r="CF52" s="152"/>
      <c r="CG52" s="152"/>
      <c r="CH52" s="152"/>
      <c r="CI52" s="152"/>
      <c r="CJ52" s="152"/>
      <c r="CK52" s="152"/>
      <c r="CL52" s="152"/>
      <c r="CM52" s="152"/>
      <c r="CN52" s="153"/>
      <c r="CO52" s="151">
        <f t="shared" si="3"/>
        <v>0</v>
      </c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3"/>
    </row>
    <row r="53" spans="1:105" s="11" customFormat="1" ht="40.5" customHeight="1">
      <c r="A53" s="154" t="s">
        <v>262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6"/>
      <c r="W53" s="72"/>
      <c r="X53" s="73"/>
      <c r="Y53" s="152">
        <v>20</v>
      </c>
      <c r="Z53" s="152"/>
      <c r="AA53" s="152"/>
      <c r="AB53" s="152"/>
      <c r="AC53" s="152"/>
      <c r="AD53" s="152"/>
      <c r="AE53" s="152"/>
      <c r="AF53" s="152"/>
      <c r="AG53" s="153"/>
      <c r="AH53" s="151">
        <v>20</v>
      </c>
      <c r="AI53" s="152"/>
      <c r="AJ53" s="152"/>
      <c r="AK53" s="152"/>
      <c r="AL53" s="152"/>
      <c r="AM53" s="152"/>
      <c r="AN53" s="152"/>
      <c r="AO53" s="152"/>
      <c r="AP53" s="152"/>
      <c r="AQ53" s="152"/>
      <c r="AR53" s="153"/>
      <c r="AS53" s="151">
        <f>AH53/Y53*100-100</f>
        <v>0</v>
      </c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3"/>
      <c r="BF53" s="151">
        <v>20</v>
      </c>
      <c r="BG53" s="152"/>
      <c r="BH53" s="152"/>
      <c r="BI53" s="152"/>
      <c r="BJ53" s="152"/>
      <c r="BK53" s="152"/>
      <c r="BL53" s="152"/>
      <c r="BM53" s="152"/>
      <c r="BN53" s="152"/>
      <c r="BO53" s="152"/>
      <c r="BP53" s="153"/>
      <c r="BQ53" s="151">
        <f aca="true" t="shared" si="4" ref="BQ53:BQ61">BF53/AH53*100-100</f>
        <v>0</v>
      </c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3"/>
      <c r="CD53" s="151">
        <v>20</v>
      </c>
      <c r="CE53" s="152"/>
      <c r="CF53" s="152"/>
      <c r="CG53" s="152"/>
      <c r="CH53" s="152"/>
      <c r="CI53" s="152"/>
      <c r="CJ53" s="152"/>
      <c r="CK53" s="152"/>
      <c r="CL53" s="152"/>
      <c r="CM53" s="152"/>
      <c r="CN53" s="153"/>
      <c r="CO53" s="151">
        <f t="shared" si="3"/>
        <v>0</v>
      </c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3"/>
    </row>
    <row r="54" spans="1:105" s="11" customFormat="1" ht="15.75" customHeight="1">
      <c r="A54" s="154" t="s">
        <v>14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6"/>
      <c r="W54" s="151">
        <v>20</v>
      </c>
      <c r="X54" s="152"/>
      <c r="Y54" s="152"/>
      <c r="Z54" s="152"/>
      <c r="AA54" s="152"/>
      <c r="AB54" s="152"/>
      <c r="AC54" s="152"/>
      <c r="AD54" s="152"/>
      <c r="AE54" s="152"/>
      <c r="AF54" s="152"/>
      <c r="AG54" s="153"/>
      <c r="AH54" s="151">
        <v>20</v>
      </c>
      <c r="AI54" s="152"/>
      <c r="AJ54" s="152"/>
      <c r="AK54" s="152"/>
      <c r="AL54" s="152"/>
      <c r="AM54" s="152"/>
      <c r="AN54" s="152"/>
      <c r="AO54" s="152"/>
      <c r="AP54" s="152"/>
      <c r="AQ54" s="152"/>
      <c r="AR54" s="153"/>
      <c r="AS54" s="151">
        <f>AH54/W54*100-100</f>
        <v>0</v>
      </c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3"/>
      <c r="BF54" s="151">
        <v>20</v>
      </c>
      <c r="BG54" s="152"/>
      <c r="BH54" s="152"/>
      <c r="BI54" s="152"/>
      <c r="BJ54" s="152"/>
      <c r="BK54" s="152"/>
      <c r="BL54" s="152"/>
      <c r="BM54" s="152"/>
      <c r="BN54" s="152"/>
      <c r="BO54" s="152"/>
      <c r="BP54" s="153"/>
      <c r="BQ54" s="151">
        <f t="shared" si="4"/>
        <v>0</v>
      </c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3"/>
      <c r="CD54" s="151">
        <v>20</v>
      </c>
      <c r="CE54" s="152"/>
      <c r="CF54" s="152"/>
      <c r="CG54" s="152"/>
      <c r="CH54" s="152"/>
      <c r="CI54" s="152"/>
      <c r="CJ54" s="152"/>
      <c r="CK54" s="152"/>
      <c r="CL54" s="152"/>
      <c r="CM54" s="152"/>
      <c r="CN54" s="153"/>
      <c r="CO54" s="151">
        <f t="shared" si="3"/>
        <v>0</v>
      </c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3"/>
    </row>
    <row r="55" spans="1:105" s="11" customFormat="1" ht="62.25" customHeight="1">
      <c r="A55" s="154" t="s">
        <v>15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6"/>
      <c r="W55" s="72"/>
      <c r="X55" s="73"/>
      <c r="Y55" s="152">
        <v>10</v>
      </c>
      <c r="Z55" s="152"/>
      <c r="AA55" s="152"/>
      <c r="AB55" s="152"/>
      <c r="AC55" s="152"/>
      <c r="AD55" s="152"/>
      <c r="AE55" s="152"/>
      <c r="AF55" s="152"/>
      <c r="AG55" s="153"/>
      <c r="AH55" s="151">
        <v>10</v>
      </c>
      <c r="AI55" s="152"/>
      <c r="AJ55" s="152"/>
      <c r="AK55" s="152"/>
      <c r="AL55" s="152"/>
      <c r="AM55" s="152"/>
      <c r="AN55" s="152"/>
      <c r="AO55" s="152"/>
      <c r="AP55" s="152"/>
      <c r="AQ55" s="152"/>
      <c r="AR55" s="153"/>
      <c r="AS55" s="151">
        <f>AH55/Y55*100-100</f>
        <v>0</v>
      </c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3"/>
      <c r="BF55" s="151">
        <v>10</v>
      </c>
      <c r="BG55" s="152"/>
      <c r="BH55" s="152"/>
      <c r="BI55" s="152"/>
      <c r="BJ55" s="152"/>
      <c r="BK55" s="152"/>
      <c r="BL55" s="152"/>
      <c r="BM55" s="152"/>
      <c r="BN55" s="152"/>
      <c r="BO55" s="152"/>
      <c r="BP55" s="153"/>
      <c r="BQ55" s="151">
        <f t="shared" si="4"/>
        <v>0</v>
      </c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3"/>
      <c r="CD55" s="151">
        <v>10</v>
      </c>
      <c r="CE55" s="152"/>
      <c r="CF55" s="152"/>
      <c r="CG55" s="152"/>
      <c r="CH55" s="152"/>
      <c r="CI55" s="152"/>
      <c r="CJ55" s="152"/>
      <c r="CK55" s="152"/>
      <c r="CL55" s="152"/>
      <c r="CM55" s="152"/>
      <c r="CN55" s="153"/>
      <c r="CO55" s="151">
        <f t="shared" si="3"/>
        <v>0</v>
      </c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3"/>
    </row>
    <row r="56" spans="1:105" s="11" customFormat="1" ht="66" customHeight="1">
      <c r="A56" s="154" t="s">
        <v>20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6"/>
      <c r="W56" s="72"/>
      <c r="X56" s="73"/>
      <c r="Y56" s="152">
        <v>50</v>
      </c>
      <c r="Z56" s="152"/>
      <c r="AA56" s="152"/>
      <c r="AB56" s="152"/>
      <c r="AC56" s="152"/>
      <c r="AD56" s="152"/>
      <c r="AE56" s="152"/>
      <c r="AF56" s="152"/>
      <c r="AG56" s="153"/>
      <c r="AH56" s="151">
        <v>50</v>
      </c>
      <c r="AI56" s="152"/>
      <c r="AJ56" s="152"/>
      <c r="AK56" s="152"/>
      <c r="AL56" s="152"/>
      <c r="AM56" s="152"/>
      <c r="AN56" s="152"/>
      <c r="AO56" s="152"/>
      <c r="AP56" s="152"/>
      <c r="AQ56" s="152"/>
      <c r="AR56" s="153"/>
      <c r="AS56" s="151">
        <f>AH56/Y56*100-100</f>
        <v>0</v>
      </c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3"/>
      <c r="BF56" s="151">
        <v>50</v>
      </c>
      <c r="BG56" s="152"/>
      <c r="BH56" s="152"/>
      <c r="BI56" s="152"/>
      <c r="BJ56" s="152"/>
      <c r="BK56" s="152"/>
      <c r="BL56" s="152"/>
      <c r="BM56" s="152"/>
      <c r="BN56" s="152"/>
      <c r="BO56" s="152"/>
      <c r="BP56" s="153"/>
      <c r="BQ56" s="151">
        <f t="shared" si="4"/>
        <v>0</v>
      </c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3"/>
      <c r="CD56" s="151">
        <v>50</v>
      </c>
      <c r="CE56" s="152"/>
      <c r="CF56" s="152"/>
      <c r="CG56" s="152"/>
      <c r="CH56" s="152"/>
      <c r="CI56" s="152"/>
      <c r="CJ56" s="152"/>
      <c r="CK56" s="152"/>
      <c r="CL56" s="152"/>
      <c r="CM56" s="152"/>
      <c r="CN56" s="153"/>
      <c r="CO56" s="151">
        <f t="shared" si="3"/>
        <v>0</v>
      </c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3"/>
    </row>
    <row r="57" spans="1:105" s="11" customFormat="1" ht="66" customHeight="1">
      <c r="A57" s="154" t="s">
        <v>19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6"/>
      <c r="W57" s="151">
        <v>100</v>
      </c>
      <c r="X57" s="152"/>
      <c r="Y57" s="152"/>
      <c r="Z57" s="152"/>
      <c r="AA57" s="152"/>
      <c r="AB57" s="152"/>
      <c r="AC57" s="152"/>
      <c r="AD57" s="152"/>
      <c r="AE57" s="152"/>
      <c r="AF57" s="152"/>
      <c r="AG57" s="153"/>
      <c r="AH57" s="151">
        <v>100</v>
      </c>
      <c r="AI57" s="152"/>
      <c r="AJ57" s="152"/>
      <c r="AK57" s="152"/>
      <c r="AL57" s="152"/>
      <c r="AM57" s="152"/>
      <c r="AN57" s="152"/>
      <c r="AO57" s="152"/>
      <c r="AP57" s="152"/>
      <c r="AQ57" s="152"/>
      <c r="AR57" s="153"/>
      <c r="AS57" s="151">
        <f>AH57/W57*100-100</f>
        <v>0</v>
      </c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3"/>
      <c r="BF57" s="151">
        <v>100</v>
      </c>
      <c r="BG57" s="152"/>
      <c r="BH57" s="152"/>
      <c r="BI57" s="152"/>
      <c r="BJ57" s="152"/>
      <c r="BK57" s="152"/>
      <c r="BL57" s="152"/>
      <c r="BM57" s="152"/>
      <c r="BN57" s="152"/>
      <c r="BO57" s="152"/>
      <c r="BP57" s="153"/>
      <c r="BQ57" s="151">
        <f t="shared" si="4"/>
        <v>0</v>
      </c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3"/>
      <c r="CD57" s="151">
        <v>100</v>
      </c>
      <c r="CE57" s="152"/>
      <c r="CF57" s="152"/>
      <c r="CG57" s="152"/>
      <c r="CH57" s="152"/>
      <c r="CI57" s="152"/>
      <c r="CJ57" s="152"/>
      <c r="CK57" s="152"/>
      <c r="CL57" s="152"/>
      <c r="CM57" s="152"/>
      <c r="CN57" s="153"/>
      <c r="CO57" s="151">
        <f>CD57/BF57*100-100</f>
        <v>0</v>
      </c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3"/>
    </row>
    <row r="58" spans="1:105" s="11" customFormat="1" ht="65.25" customHeight="1">
      <c r="A58" s="154" t="s">
        <v>263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6"/>
      <c r="W58" s="151">
        <v>5</v>
      </c>
      <c r="X58" s="152"/>
      <c r="Y58" s="152"/>
      <c r="Z58" s="152"/>
      <c r="AA58" s="152"/>
      <c r="AB58" s="152"/>
      <c r="AC58" s="152"/>
      <c r="AD58" s="152"/>
      <c r="AE58" s="152"/>
      <c r="AF58" s="152"/>
      <c r="AG58" s="153"/>
      <c r="AH58" s="151">
        <v>5</v>
      </c>
      <c r="AI58" s="152"/>
      <c r="AJ58" s="152"/>
      <c r="AK58" s="152"/>
      <c r="AL58" s="152"/>
      <c r="AM58" s="152"/>
      <c r="AN58" s="152"/>
      <c r="AO58" s="152"/>
      <c r="AP58" s="152"/>
      <c r="AQ58" s="152"/>
      <c r="AR58" s="153"/>
      <c r="AS58" s="151">
        <f>AH58/W58*100-100</f>
        <v>0</v>
      </c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3"/>
      <c r="BF58" s="151">
        <v>5</v>
      </c>
      <c r="BG58" s="152"/>
      <c r="BH58" s="152"/>
      <c r="BI58" s="152"/>
      <c r="BJ58" s="152"/>
      <c r="BK58" s="152"/>
      <c r="BL58" s="152"/>
      <c r="BM58" s="152"/>
      <c r="BN58" s="152"/>
      <c r="BO58" s="152"/>
      <c r="BP58" s="153"/>
      <c r="BQ58" s="151">
        <f t="shared" si="4"/>
        <v>0</v>
      </c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3"/>
      <c r="CD58" s="151">
        <v>5</v>
      </c>
      <c r="CE58" s="152"/>
      <c r="CF58" s="152"/>
      <c r="CG58" s="152"/>
      <c r="CH58" s="152"/>
      <c r="CI58" s="152"/>
      <c r="CJ58" s="152"/>
      <c r="CK58" s="152"/>
      <c r="CL58" s="152"/>
      <c r="CM58" s="152"/>
      <c r="CN58" s="153"/>
      <c r="CO58" s="151">
        <f>CD58/BF58*100-100</f>
        <v>0</v>
      </c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3"/>
    </row>
    <row r="59" spans="1:105" s="11" customFormat="1" ht="40.5" customHeight="1">
      <c r="A59" s="154" t="s">
        <v>264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6"/>
      <c r="W59" s="151">
        <v>10</v>
      </c>
      <c r="X59" s="152"/>
      <c r="Y59" s="152"/>
      <c r="Z59" s="152"/>
      <c r="AA59" s="152"/>
      <c r="AB59" s="152"/>
      <c r="AC59" s="152"/>
      <c r="AD59" s="152"/>
      <c r="AE59" s="152"/>
      <c r="AF59" s="152"/>
      <c r="AG59" s="153"/>
      <c r="AH59" s="151">
        <v>10</v>
      </c>
      <c r="AI59" s="152"/>
      <c r="AJ59" s="152"/>
      <c r="AK59" s="152"/>
      <c r="AL59" s="152"/>
      <c r="AM59" s="152"/>
      <c r="AN59" s="152"/>
      <c r="AO59" s="152"/>
      <c r="AP59" s="152"/>
      <c r="AQ59" s="152"/>
      <c r="AR59" s="153"/>
      <c r="AS59" s="151">
        <f>AH59/W59*100-100</f>
        <v>0</v>
      </c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3"/>
      <c r="BF59" s="151">
        <v>10</v>
      </c>
      <c r="BG59" s="152"/>
      <c r="BH59" s="152"/>
      <c r="BI59" s="152"/>
      <c r="BJ59" s="152"/>
      <c r="BK59" s="152"/>
      <c r="BL59" s="152"/>
      <c r="BM59" s="152"/>
      <c r="BN59" s="152"/>
      <c r="BO59" s="152"/>
      <c r="BP59" s="153"/>
      <c r="BQ59" s="151">
        <f t="shared" si="4"/>
        <v>0</v>
      </c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3"/>
      <c r="CD59" s="151">
        <v>10</v>
      </c>
      <c r="CE59" s="152"/>
      <c r="CF59" s="152"/>
      <c r="CG59" s="152"/>
      <c r="CH59" s="152"/>
      <c r="CI59" s="152"/>
      <c r="CJ59" s="152"/>
      <c r="CK59" s="152"/>
      <c r="CL59" s="152"/>
      <c r="CM59" s="152"/>
      <c r="CN59" s="153"/>
      <c r="CO59" s="151">
        <f>CD59/BF59*100-100</f>
        <v>0</v>
      </c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3"/>
    </row>
    <row r="60" spans="1:105" s="11" customFormat="1" ht="42" customHeight="1">
      <c r="A60" s="154" t="s">
        <v>265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6"/>
      <c r="W60" s="151">
        <v>25</v>
      </c>
      <c r="X60" s="152"/>
      <c r="Y60" s="152"/>
      <c r="Z60" s="152"/>
      <c r="AA60" s="152"/>
      <c r="AB60" s="152"/>
      <c r="AC60" s="152"/>
      <c r="AD60" s="152"/>
      <c r="AE60" s="152"/>
      <c r="AF60" s="152"/>
      <c r="AG60" s="153"/>
      <c r="AH60" s="151">
        <v>25</v>
      </c>
      <c r="AI60" s="152"/>
      <c r="AJ60" s="152"/>
      <c r="AK60" s="152"/>
      <c r="AL60" s="152"/>
      <c r="AM60" s="152"/>
      <c r="AN60" s="152"/>
      <c r="AO60" s="152"/>
      <c r="AP60" s="152"/>
      <c r="AQ60" s="152"/>
      <c r="AR60" s="153"/>
      <c r="AS60" s="151">
        <f>AH60/W60*100-100</f>
        <v>0</v>
      </c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3"/>
      <c r="BF60" s="151">
        <v>25</v>
      </c>
      <c r="BG60" s="152"/>
      <c r="BH60" s="152"/>
      <c r="BI60" s="152"/>
      <c r="BJ60" s="152"/>
      <c r="BK60" s="152"/>
      <c r="BL60" s="152"/>
      <c r="BM60" s="152"/>
      <c r="BN60" s="152"/>
      <c r="BO60" s="152"/>
      <c r="BP60" s="153"/>
      <c r="BQ60" s="151">
        <f t="shared" si="4"/>
        <v>0</v>
      </c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3"/>
      <c r="CD60" s="151">
        <v>25</v>
      </c>
      <c r="CE60" s="152"/>
      <c r="CF60" s="152"/>
      <c r="CG60" s="152"/>
      <c r="CH60" s="152"/>
      <c r="CI60" s="152"/>
      <c r="CJ60" s="152"/>
      <c r="CK60" s="152"/>
      <c r="CL60" s="152"/>
      <c r="CM60" s="152"/>
      <c r="CN60" s="153"/>
      <c r="CO60" s="151">
        <f>CD60/BF60*100-100</f>
        <v>0</v>
      </c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3"/>
    </row>
    <row r="61" spans="1:105" s="1" customFormat="1" ht="36.75" customHeight="1">
      <c r="A61" s="154" t="s">
        <v>266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6"/>
      <c r="W61" s="151">
        <v>30</v>
      </c>
      <c r="X61" s="152"/>
      <c r="Y61" s="152"/>
      <c r="Z61" s="152"/>
      <c r="AA61" s="152"/>
      <c r="AB61" s="152"/>
      <c r="AC61" s="152"/>
      <c r="AD61" s="152"/>
      <c r="AE61" s="152"/>
      <c r="AF61" s="152"/>
      <c r="AG61" s="153"/>
      <c r="AH61" s="151">
        <v>30</v>
      </c>
      <c r="AI61" s="152"/>
      <c r="AJ61" s="152"/>
      <c r="AK61" s="152"/>
      <c r="AL61" s="152"/>
      <c r="AM61" s="152"/>
      <c r="AN61" s="152"/>
      <c r="AO61" s="152"/>
      <c r="AP61" s="152"/>
      <c r="AQ61" s="152"/>
      <c r="AR61" s="153"/>
      <c r="AS61" s="151">
        <f>AH61/W61*100-100</f>
        <v>0</v>
      </c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3"/>
      <c r="BF61" s="151">
        <v>30</v>
      </c>
      <c r="BG61" s="152"/>
      <c r="BH61" s="152"/>
      <c r="BI61" s="152"/>
      <c r="BJ61" s="152"/>
      <c r="BK61" s="152"/>
      <c r="BL61" s="152"/>
      <c r="BM61" s="152"/>
      <c r="BN61" s="152"/>
      <c r="BO61" s="152"/>
      <c r="BP61" s="153"/>
      <c r="BQ61" s="151">
        <f t="shared" si="4"/>
        <v>0</v>
      </c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3"/>
      <c r="CD61" s="151">
        <v>30</v>
      </c>
      <c r="CE61" s="152"/>
      <c r="CF61" s="152"/>
      <c r="CG61" s="152"/>
      <c r="CH61" s="152"/>
      <c r="CI61" s="152"/>
      <c r="CJ61" s="152"/>
      <c r="CK61" s="152"/>
      <c r="CL61" s="152"/>
      <c r="CM61" s="152"/>
      <c r="CN61" s="153"/>
      <c r="CO61" s="151">
        <f>CD61/BF61*100-100</f>
        <v>0</v>
      </c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3"/>
    </row>
    <row r="62" spans="1:105" s="11" customFormat="1" ht="4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2"/>
      <c r="V62" s="32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</row>
    <row r="63" spans="1:105" s="11" customFormat="1" ht="12.75" customHeight="1">
      <c r="A63" s="84" t="s">
        <v>226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</row>
    <row r="64" spans="1:105" s="11" customFormat="1" ht="3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</row>
    <row r="65" spans="1:105" s="11" customFormat="1" ht="12">
      <c r="A65" s="228" t="s">
        <v>108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30"/>
      <c r="AJ65" s="228" t="s">
        <v>109</v>
      </c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30"/>
      <c r="BS65" s="228" t="s">
        <v>110</v>
      </c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30"/>
    </row>
    <row r="66" spans="1:105" s="11" customFormat="1" ht="12">
      <c r="A66" s="151">
        <v>1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3"/>
      <c r="AJ66" s="151">
        <v>2</v>
      </c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3"/>
      <c r="BS66" s="151">
        <v>3</v>
      </c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3"/>
    </row>
    <row r="67" spans="1:105" ht="19.5" customHeight="1">
      <c r="A67" s="36"/>
      <c r="B67" s="231" t="s">
        <v>107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2"/>
      <c r="AJ67" s="236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8"/>
      <c r="BS67" s="233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5"/>
    </row>
    <row r="68" spans="1:105" s="10" customFormat="1" ht="14.25" customHeight="1">
      <c r="A68" s="37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1"/>
      <c r="AJ68" s="236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8"/>
      <c r="BS68" s="233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  <c r="CE68" s="234"/>
      <c r="CF68" s="234"/>
      <c r="CG68" s="234"/>
      <c r="CH68" s="234"/>
      <c r="CI68" s="234"/>
      <c r="CJ68" s="234"/>
      <c r="CK68" s="234"/>
      <c r="CL68" s="234"/>
      <c r="CM68" s="234"/>
      <c r="CN68" s="234"/>
      <c r="CO68" s="234"/>
      <c r="CP68" s="234"/>
      <c r="CQ68" s="234"/>
      <c r="CR68" s="234"/>
      <c r="CS68" s="234"/>
      <c r="CT68" s="234"/>
      <c r="CU68" s="234"/>
      <c r="CV68" s="234"/>
      <c r="CW68" s="234"/>
      <c r="CX68" s="234"/>
      <c r="CY68" s="234"/>
      <c r="CZ68" s="234"/>
      <c r="DA68" s="235"/>
    </row>
    <row r="69" spans="1:105" s="10" customFormat="1" ht="14.25" customHeight="1">
      <c r="A69" s="38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3"/>
      <c r="AJ69" s="236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8"/>
      <c r="BS69" s="233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5"/>
    </row>
    <row r="70" spans="1:105" ht="4.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2"/>
      <c r="V70" s="32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</row>
    <row r="71" spans="1:108" ht="30.75" customHeight="1">
      <c r="A71" s="329" t="s">
        <v>227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29"/>
      <c r="BX71" s="329"/>
      <c r="BY71" s="329"/>
      <c r="BZ71" s="329"/>
      <c r="CA71" s="329"/>
      <c r="CB71" s="329"/>
      <c r="CC71" s="329"/>
      <c r="CD71" s="329"/>
      <c r="CE71" s="329"/>
      <c r="CF71" s="329"/>
      <c r="CG71" s="329"/>
      <c r="CH71" s="329"/>
      <c r="CI71" s="329"/>
      <c r="CJ71" s="329"/>
      <c r="CK71" s="329"/>
      <c r="CL71" s="329"/>
      <c r="CM71" s="329"/>
      <c r="CN71" s="329"/>
      <c r="CO71" s="329"/>
      <c r="CP71" s="329"/>
      <c r="CQ71" s="329"/>
      <c r="CR71" s="329"/>
      <c r="CS71" s="329"/>
      <c r="CT71" s="329"/>
      <c r="CU71" s="329"/>
      <c r="CV71" s="329"/>
      <c r="CW71" s="329"/>
      <c r="CX71" s="329"/>
      <c r="CY71" s="329"/>
      <c r="CZ71" s="329"/>
      <c r="DA71" s="329"/>
      <c r="DB71" s="329"/>
      <c r="DC71" s="329"/>
      <c r="DD71" s="329"/>
    </row>
    <row r="72" spans="1:108" ht="12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</row>
    <row r="73" spans="1:108" ht="12" customHeight="1">
      <c r="A73" s="314" t="s">
        <v>176</v>
      </c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8"/>
      <c r="Q73" s="313" t="s">
        <v>177</v>
      </c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8"/>
      <c r="AL73" s="313" t="s">
        <v>178</v>
      </c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8"/>
      <c r="BG73" s="313" t="s">
        <v>179</v>
      </c>
      <c r="BH73" s="314"/>
      <c r="BI73" s="314"/>
      <c r="BJ73" s="314"/>
      <c r="BK73" s="314"/>
      <c r="BL73" s="314"/>
      <c r="BM73" s="314"/>
      <c r="BN73" s="314"/>
      <c r="BO73" s="314"/>
      <c r="BP73" s="314"/>
      <c r="BQ73" s="314"/>
      <c r="BR73" s="314"/>
      <c r="BS73" s="314"/>
      <c r="BT73" s="314"/>
      <c r="BU73" s="314"/>
      <c r="BV73" s="314"/>
      <c r="BW73" s="314"/>
      <c r="BX73" s="314"/>
      <c r="BY73" s="314"/>
      <c r="BZ73" s="314"/>
      <c r="CA73" s="314"/>
      <c r="CB73" s="314"/>
      <c r="CC73" s="314"/>
      <c r="CD73" s="314"/>
      <c r="CE73" s="314"/>
      <c r="CF73" s="318"/>
      <c r="CG73" s="313" t="s">
        <v>180</v>
      </c>
      <c r="CH73" s="314"/>
      <c r="CI73" s="314"/>
      <c r="CJ73" s="314"/>
      <c r="CK73" s="314"/>
      <c r="CL73" s="314"/>
      <c r="CM73" s="314"/>
      <c r="CN73" s="314"/>
      <c r="CO73" s="314"/>
      <c r="CP73" s="314"/>
      <c r="CQ73" s="314"/>
      <c r="CR73" s="314"/>
      <c r="CS73" s="314"/>
      <c r="CT73" s="314"/>
      <c r="CU73" s="314"/>
      <c r="CV73" s="314"/>
      <c r="CW73" s="314"/>
      <c r="CX73" s="314"/>
      <c r="CY73" s="314"/>
      <c r="CZ73" s="314"/>
      <c r="DA73" s="314"/>
      <c r="DB73" s="314"/>
      <c r="DC73" s="314"/>
      <c r="DD73" s="314"/>
    </row>
    <row r="74" spans="1:108" ht="12" customHeight="1">
      <c r="A74" s="315">
        <v>1</v>
      </c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6"/>
      <c r="Q74" s="317">
        <v>2</v>
      </c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6"/>
      <c r="AL74" s="317">
        <v>3</v>
      </c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6"/>
      <c r="BG74" s="317">
        <v>4</v>
      </c>
      <c r="BH74" s="315"/>
      <c r="BI74" s="315"/>
      <c r="BJ74" s="315"/>
      <c r="BK74" s="315"/>
      <c r="BL74" s="315"/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6"/>
      <c r="CG74" s="317">
        <v>5</v>
      </c>
      <c r="CH74" s="315"/>
      <c r="CI74" s="315"/>
      <c r="CJ74" s="315"/>
      <c r="CK74" s="315"/>
      <c r="CL74" s="315"/>
      <c r="CM74" s="315"/>
      <c r="CN74" s="315"/>
      <c r="CO74" s="315"/>
      <c r="CP74" s="315"/>
      <c r="CQ74" s="315"/>
      <c r="CR74" s="315"/>
      <c r="CS74" s="315"/>
      <c r="CT74" s="315"/>
      <c r="CU74" s="315"/>
      <c r="CV74" s="315"/>
      <c r="CW74" s="315"/>
      <c r="CX74" s="315"/>
      <c r="CY74" s="315"/>
      <c r="CZ74" s="315"/>
      <c r="DA74" s="315"/>
      <c r="DB74" s="315"/>
      <c r="DC74" s="315"/>
      <c r="DD74" s="315"/>
    </row>
    <row r="75" spans="1:108" ht="75" customHeight="1">
      <c r="A75" s="319" t="s">
        <v>249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1" t="s">
        <v>250</v>
      </c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3"/>
      <c r="AL75" s="324" t="s">
        <v>251</v>
      </c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 t="s">
        <v>242</v>
      </c>
      <c r="BH75" s="324"/>
      <c r="BI75" s="324"/>
      <c r="BJ75" s="324"/>
      <c r="BK75" s="324"/>
      <c r="BL75" s="324"/>
      <c r="BM75" s="324"/>
      <c r="BN75" s="324"/>
      <c r="BO75" s="324"/>
      <c r="BP75" s="324"/>
      <c r="BQ75" s="324"/>
      <c r="BR75" s="324"/>
      <c r="BS75" s="324"/>
      <c r="BT75" s="324"/>
      <c r="BU75" s="324"/>
      <c r="BV75" s="324"/>
      <c r="BW75" s="324"/>
      <c r="BX75" s="324"/>
      <c r="BY75" s="324"/>
      <c r="BZ75" s="324"/>
      <c r="CA75" s="324"/>
      <c r="CB75" s="324"/>
      <c r="CC75" s="324"/>
      <c r="CD75" s="324"/>
      <c r="CE75" s="324"/>
      <c r="CF75" s="324"/>
      <c r="CG75" s="324"/>
      <c r="CH75" s="324"/>
      <c r="CI75" s="324"/>
      <c r="CJ75" s="324"/>
      <c r="CK75" s="324"/>
      <c r="CL75" s="324"/>
      <c r="CM75" s="324"/>
      <c r="CN75" s="324"/>
      <c r="CO75" s="324"/>
      <c r="CP75" s="324"/>
      <c r="CQ75" s="324"/>
      <c r="CR75" s="324"/>
      <c r="CS75" s="324"/>
      <c r="CT75" s="324"/>
      <c r="CU75" s="324"/>
      <c r="CV75" s="324"/>
      <c r="CW75" s="324"/>
      <c r="CX75" s="324"/>
      <c r="CY75" s="324"/>
      <c r="CZ75" s="324"/>
      <c r="DA75" s="324"/>
      <c r="DB75" s="324"/>
      <c r="DC75" s="324"/>
      <c r="DD75" s="330"/>
    </row>
    <row r="76" spans="1:108" ht="93.75" customHeight="1">
      <c r="A76" s="325" t="s">
        <v>248</v>
      </c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7" t="s">
        <v>240</v>
      </c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 t="s">
        <v>241</v>
      </c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 t="s">
        <v>242</v>
      </c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327"/>
      <c r="CF76" s="327"/>
      <c r="CG76" s="327"/>
      <c r="CH76" s="327"/>
      <c r="CI76" s="327"/>
      <c r="CJ76" s="327"/>
      <c r="CK76" s="327"/>
      <c r="CL76" s="327"/>
      <c r="CM76" s="327"/>
      <c r="CN76" s="327"/>
      <c r="CO76" s="327"/>
      <c r="CP76" s="327"/>
      <c r="CQ76" s="327"/>
      <c r="CR76" s="327"/>
      <c r="CS76" s="327"/>
      <c r="CT76" s="327"/>
      <c r="CU76" s="327"/>
      <c r="CV76" s="327"/>
      <c r="CW76" s="327"/>
      <c r="CX76" s="327"/>
      <c r="CY76" s="327"/>
      <c r="CZ76" s="327"/>
      <c r="DA76" s="327"/>
      <c r="DB76" s="327"/>
      <c r="DC76" s="327"/>
      <c r="DD76" s="328"/>
    </row>
    <row r="77" spans="1:105" ht="12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2"/>
      <c r="V77" s="32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</row>
    <row r="78" spans="1:105" s="11" customFormat="1" ht="32.25" customHeight="1">
      <c r="A78" s="239" t="s">
        <v>228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39"/>
      <c r="CS78" s="239"/>
      <c r="CT78" s="239"/>
      <c r="CU78" s="239"/>
      <c r="CV78" s="239"/>
      <c r="CW78" s="239"/>
      <c r="CX78" s="239"/>
      <c r="CY78" s="239"/>
      <c r="CZ78" s="239"/>
      <c r="DA78" s="239"/>
    </row>
    <row r="79" spans="1:105" s="11" customFormat="1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1:105" s="11" customFormat="1" ht="17.25" customHeight="1">
      <c r="A80" s="39" t="s">
        <v>122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</row>
    <row r="81" spans="1:105" s="11" customFormat="1" ht="87.75" customHeight="1">
      <c r="A81" s="110" t="s">
        <v>51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2"/>
      <c r="AJ81" s="113" t="s">
        <v>67</v>
      </c>
      <c r="AK81" s="114"/>
      <c r="AL81" s="114"/>
      <c r="AM81" s="114"/>
      <c r="AN81" s="114"/>
      <c r="AO81" s="114"/>
      <c r="AP81" s="114"/>
      <c r="AQ81" s="115"/>
      <c r="AR81" s="113" t="s">
        <v>208</v>
      </c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5"/>
      <c r="BH81" s="113" t="s">
        <v>209</v>
      </c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5"/>
      <c r="BX81" s="113" t="s">
        <v>111</v>
      </c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5"/>
      <c r="CK81" s="113" t="s">
        <v>69</v>
      </c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5"/>
    </row>
    <row r="82" spans="1:105" s="11" customFormat="1" ht="17.25" customHeight="1" thickBot="1">
      <c r="A82" s="116">
        <v>1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8"/>
      <c r="AJ82" s="247">
        <v>2</v>
      </c>
      <c r="AK82" s="248"/>
      <c r="AL82" s="248"/>
      <c r="AM82" s="248"/>
      <c r="AN82" s="248"/>
      <c r="AO82" s="248"/>
      <c r="AP82" s="248"/>
      <c r="AQ82" s="249"/>
      <c r="AR82" s="247">
        <v>3</v>
      </c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9"/>
      <c r="BH82" s="247">
        <v>4</v>
      </c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9"/>
      <c r="BX82" s="247">
        <v>5</v>
      </c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9"/>
      <c r="CK82" s="247">
        <v>6</v>
      </c>
      <c r="CL82" s="248"/>
      <c r="CM82" s="248"/>
      <c r="CN82" s="248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9"/>
    </row>
    <row r="83" spans="1:105" s="11" customFormat="1" ht="12.75">
      <c r="A83" s="8"/>
      <c r="B83" s="104" t="s">
        <v>112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222" t="s">
        <v>73</v>
      </c>
      <c r="AK83" s="223"/>
      <c r="AL83" s="223"/>
      <c r="AM83" s="223"/>
      <c r="AN83" s="223"/>
      <c r="AO83" s="223"/>
      <c r="AP83" s="223"/>
      <c r="AQ83" s="224"/>
      <c r="AR83" s="225" t="s">
        <v>60</v>
      </c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7"/>
      <c r="BH83" s="225">
        <v>7054.89</v>
      </c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7"/>
      <c r="BX83" s="225" t="s">
        <v>60</v>
      </c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7"/>
      <c r="CK83" s="244"/>
      <c r="CL83" s="245"/>
      <c r="CM83" s="245"/>
      <c r="CN83" s="245"/>
      <c r="CO83" s="245"/>
      <c r="CP83" s="245"/>
      <c r="CQ83" s="245"/>
      <c r="CR83" s="245"/>
      <c r="CS83" s="245"/>
      <c r="CT83" s="245"/>
      <c r="CU83" s="245"/>
      <c r="CV83" s="245"/>
      <c r="CW83" s="245"/>
      <c r="CX83" s="245"/>
      <c r="CY83" s="245"/>
      <c r="CZ83" s="245"/>
      <c r="DA83" s="246"/>
    </row>
    <row r="84" spans="1:105" s="11" customFormat="1" ht="12.75">
      <c r="A84" s="8"/>
      <c r="B84" s="175" t="s">
        <v>113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6" t="s">
        <v>74</v>
      </c>
      <c r="AK84" s="177"/>
      <c r="AL84" s="177"/>
      <c r="AM84" s="177"/>
      <c r="AN84" s="177"/>
      <c r="AO84" s="177"/>
      <c r="AP84" s="177"/>
      <c r="AQ84" s="178"/>
      <c r="AR84" s="250">
        <f>AR85+AR87+AR89+AR90+AR88+BG90</f>
        <v>2801970</v>
      </c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2"/>
      <c r="BH84" s="250">
        <f>BH85+BH87+BH89+BH90+BH88+BW90</f>
        <v>2801970</v>
      </c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2"/>
      <c r="BX84" s="250">
        <f>(BH84/AR84)*100</f>
        <v>100</v>
      </c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2"/>
      <c r="CK84" s="260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261"/>
    </row>
    <row r="85" spans="1:105" s="31" customFormat="1" ht="12" customHeight="1">
      <c r="A85" s="35"/>
      <c r="B85" s="168" t="s">
        <v>114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9" t="s">
        <v>115</v>
      </c>
      <c r="AK85" s="170"/>
      <c r="AL85" s="170"/>
      <c r="AM85" s="170"/>
      <c r="AN85" s="170"/>
      <c r="AO85" s="170"/>
      <c r="AP85" s="170"/>
      <c r="AQ85" s="171"/>
      <c r="AR85" s="253">
        <v>2755000</v>
      </c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2"/>
      <c r="BH85" s="253">
        <v>2755000</v>
      </c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2"/>
      <c r="BX85" s="253">
        <f>(BH85/AR85)*100</f>
        <v>100</v>
      </c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2"/>
      <c r="CK85" s="262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4"/>
    </row>
    <row r="86" spans="1:105" s="10" customFormat="1" ht="28.5" customHeight="1">
      <c r="A86" s="34"/>
      <c r="B86" s="165" t="s">
        <v>138</v>
      </c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72"/>
      <c r="AK86" s="173"/>
      <c r="AL86" s="173"/>
      <c r="AM86" s="173"/>
      <c r="AN86" s="173"/>
      <c r="AO86" s="173"/>
      <c r="AP86" s="173"/>
      <c r="AQ86" s="174"/>
      <c r="AR86" s="254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6"/>
      <c r="BH86" s="254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6"/>
      <c r="BX86" s="254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6"/>
      <c r="CK86" s="2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266"/>
    </row>
    <row r="87" spans="1:105" s="10" customFormat="1" ht="38.25" customHeight="1">
      <c r="A87" s="34"/>
      <c r="B87" s="165" t="s">
        <v>139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4"/>
      <c r="AK87" s="136"/>
      <c r="AL87" s="136"/>
      <c r="AM87" s="136"/>
      <c r="AN87" s="136"/>
      <c r="AO87" s="136"/>
      <c r="AP87" s="136"/>
      <c r="AQ87" s="137"/>
      <c r="AR87" s="138">
        <v>5000</v>
      </c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40"/>
      <c r="BH87" s="138">
        <v>5000</v>
      </c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40"/>
      <c r="BX87" s="138">
        <v>100</v>
      </c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40"/>
      <c r="CK87" s="107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48"/>
    </row>
    <row r="88" spans="1:105" s="10" customFormat="1" ht="19.5" customHeight="1">
      <c r="A88" s="34"/>
      <c r="B88" s="165" t="s">
        <v>140</v>
      </c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4"/>
      <c r="AK88" s="136"/>
      <c r="AL88" s="136"/>
      <c r="AM88" s="136"/>
      <c r="AN88" s="136"/>
      <c r="AO88" s="136"/>
      <c r="AP88" s="136"/>
      <c r="AQ88" s="137"/>
      <c r="AR88" s="138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40"/>
      <c r="BH88" s="138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40"/>
      <c r="BX88" s="138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40"/>
      <c r="CK88" s="107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48"/>
    </row>
    <row r="89" spans="1:105" s="10" customFormat="1" ht="84.75" customHeight="1">
      <c r="A89" s="106" t="s">
        <v>141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63"/>
      <c r="AJ89" s="164"/>
      <c r="AK89" s="136"/>
      <c r="AL89" s="136"/>
      <c r="AM89" s="136"/>
      <c r="AN89" s="136"/>
      <c r="AO89" s="136"/>
      <c r="AP89" s="136"/>
      <c r="AQ89" s="137"/>
      <c r="AR89" s="138">
        <v>41970</v>
      </c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40"/>
      <c r="BH89" s="138">
        <v>41970</v>
      </c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40"/>
      <c r="BX89" s="138">
        <v>100</v>
      </c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40"/>
      <c r="CK89" s="107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48"/>
    </row>
    <row r="90" spans="1:105" s="10" customFormat="1" ht="31.5" customHeight="1">
      <c r="A90" s="104" t="s">
        <v>142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63"/>
      <c r="AJ90" s="164"/>
      <c r="AK90" s="136"/>
      <c r="AL90" s="136"/>
      <c r="AM90" s="136"/>
      <c r="AN90" s="136"/>
      <c r="AO90" s="136"/>
      <c r="AP90" s="136"/>
      <c r="AQ90" s="137"/>
      <c r="AR90" s="138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40"/>
      <c r="BH90" s="138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40"/>
      <c r="BX90" s="138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40"/>
      <c r="CK90" s="107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48"/>
    </row>
    <row r="91" spans="1:105" ht="12" customHeight="1">
      <c r="A91" s="8"/>
      <c r="B91" s="175" t="s">
        <v>116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6" t="s">
        <v>76</v>
      </c>
      <c r="AK91" s="177"/>
      <c r="AL91" s="177"/>
      <c r="AM91" s="177"/>
      <c r="AN91" s="177"/>
      <c r="AO91" s="177"/>
      <c r="AP91" s="177"/>
      <c r="AQ91" s="178"/>
      <c r="AR91" s="250">
        <f>SUM(AR92+AR97+AR104+AR106+AR107+AR108+AR109)</f>
        <v>2809024.8899999997</v>
      </c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2"/>
      <c r="BH91" s="250">
        <f>SUM(BH92+BH97+BH104+BH106+BH107+BH108+BH109)</f>
        <v>2805896.21</v>
      </c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2"/>
      <c r="BX91" s="257">
        <f>BH91/AR91*100</f>
        <v>99.88862042443492</v>
      </c>
      <c r="BY91" s="258"/>
      <c r="BZ91" s="258"/>
      <c r="CA91" s="258"/>
      <c r="CB91" s="258"/>
      <c r="CC91" s="258"/>
      <c r="CD91" s="258"/>
      <c r="CE91" s="258"/>
      <c r="CF91" s="258"/>
      <c r="CG91" s="258"/>
      <c r="CH91" s="258"/>
      <c r="CI91" s="258"/>
      <c r="CJ91" s="259"/>
      <c r="CK91" s="260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261"/>
    </row>
    <row r="92" spans="1:105" s="11" customFormat="1" ht="13.5" customHeight="1">
      <c r="A92" s="35"/>
      <c r="B92" s="168" t="s">
        <v>114</v>
      </c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9"/>
      <c r="AK92" s="170"/>
      <c r="AL92" s="170"/>
      <c r="AM92" s="170"/>
      <c r="AN92" s="170"/>
      <c r="AO92" s="170"/>
      <c r="AP92" s="170"/>
      <c r="AQ92" s="171"/>
      <c r="AR92" s="253">
        <f>AR94+AR95+AR96</f>
        <v>2338040.94</v>
      </c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2"/>
      <c r="BH92" s="253">
        <f>BH94+BH95+BH96</f>
        <v>2337575.82</v>
      </c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2"/>
      <c r="BX92" s="267">
        <f>BH92/AR92*100</f>
        <v>99.98010642191748</v>
      </c>
      <c r="BY92" s="268"/>
      <c r="BZ92" s="268"/>
      <c r="CA92" s="268"/>
      <c r="CB92" s="268"/>
      <c r="CC92" s="268"/>
      <c r="CD92" s="268"/>
      <c r="CE92" s="268"/>
      <c r="CF92" s="268"/>
      <c r="CG92" s="268"/>
      <c r="CH92" s="268"/>
      <c r="CI92" s="268"/>
      <c r="CJ92" s="269"/>
      <c r="CK92" s="262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4"/>
    </row>
    <row r="93" spans="1:105" s="11" customFormat="1" ht="24.75" customHeight="1">
      <c r="A93" s="34"/>
      <c r="B93" s="165" t="s">
        <v>143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72"/>
      <c r="AK93" s="173"/>
      <c r="AL93" s="173"/>
      <c r="AM93" s="173"/>
      <c r="AN93" s="173"/>
      <c r="AO93" s="173"/>
      <c r="AP93" s="173"/>
      <c r="AQ93" s="174"/>
      <c r="AR93" s="254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6"/>
      <c r="BH93" s="254"/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6"/>
      <c r="BX93" s="270"/>
      <c r="BY93" s="271"/>
      <c r="BZ93" s="271"/>
      <c r="CA93" s="271"/>
      <c r="CB93" s="271"/>
      <c r="CC93" s="271"/>
      <c r="CD93" s="271"/>
      <c r="CE93" s="271"/>
      <c r="CF93" s="271"/>
      <c r="CG93" s="271"/>
      <c r="CH93" s="271"/>
      <c r="CI93" s="271"/>
      <c r="CJ93" s="272"/>
      <c r="CK93" s="2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266"/>
    </row>
    <row r="94" spans="1:105" s="11" customFormat="1" ht="15.75" customHeight="1">
      <c r="A94" s="166" t="s">
        <v>144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67"/>
      <c r="AJ94" s="164" t="s">
        <v>146</v>
      </c>
      <c r="AK94" s="136"/>
      <c r="AL94" s="136"/>
      <c r="AM94" s="136"/>
      <c r="AN94" s="136"/>
      <c r="AO94" s="136"/>
      <c r="AP94" s="136"/>
      <c r="AQ94" s="137"/>
      <c r="AR94" s="138">
        <v>1742000</v>
      </c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40"/>
      <c r="BH94" s="138">
        <v>1741889.88</v>
      </c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40"/>
      <c r="BX94" s="157">
        <f>BH94/AR94*100</f>
        <v>99.99367853042479</v>
      </c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9"/>
      <c r="CK94" s="107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48"/>
    </row>
    <row r="95" spans="1:105" s="11" customFormat="1" ht="15" customHeight="1">
      <c r="A95" s="166" t="s">
        <v>145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67"/>
      <c r="AJ95" s="164" t="s">
        <v>147</v>
      </c>
      <c r="AK95" s="136"/>
      <c r="AL95" s="136"/>
      <c r="AM95" s="136"/>
      <c r="AN95" s="136"/>
      <c r="AO95" s="136"/>
      <c r="AP95" s="136"/>
      <c r="AQ95" s="137"/>
      <c r="AR95" s="138">
        <v>35000</v>
      </c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40"/>
      <c r="BH95" s="138">
        <v>34645</v>
      </c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40"/>
      <c r="BX95" s="157">
        <f>BH95/AR95*100</f>
        <v>98.9857142857143</v>
      </c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9"/>
      <c r="CK95" s="107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48"/>
    </row>
    <row r="96" spans="1:105" s="11" customFormat="1" ht="24.75" customHeight="1">
      <c r="A96" s="106" t="s">
        <v>148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63"/>
      <c r="AJ96" s="164" t="s">
        <v>149</v>
      </c>
      <c r="AK96" s="136"/>
      <c r="AL96" s="136"/>
      <c r="AM96" s="136"/>
      <c r="AN96" s="136"/>
      <c r="AO96" s="136"/>
      <c r="AP96" s="136"/>
      <c r="AQ96" s="137"/>
      <c r="AR96" s="138">
        <v>561040.94</v>
      </c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40"/>
      <c r="BH96" s="138">
        <v>561040.94</v>
      </c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40"/>
      <c r="BX96" s="157">
        <f>BH96/AR96*100</f>
        <v>100</v>
      </c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9"/>
      <c r="CK96" s="107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48"/>
    </row>
    <row r="97" spans="1:105" s="11" customFormat="1" ht="24.75" customHeight="1">
      <c r="A97" s="106" t="s">
        <v>150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63"/>
      <c r="AJ97" s="164"/>
      <c r="AK97" s="136"/>
      <c r="AL97" s="136"/>
      <c r="AM97" s="136"/>
      <c r="AN97" s="136"/>
      <c r="AO97" s="136"/>
      <c r="AP97" s="136"/>
      <c r="AQ97" s="137"/>
      <c r="AR97" s="138">
        <f>SUM(AR98:BG103)</f>
        <v>412635.09</v>
      </c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40"/>
      <c r="BH97" s="138">
        <f>SUM(BH98:BW103)</f>
        <v>410038.89</v>
      </c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40"/>
      <c r="BX97" s="157">
        <f>BH97/AR97*100</f>
        <v>99.37082423116269</v>
      </c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9"/>
      <c r="CK97" s="107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48"/>
    </row>
    <row r="98" spans="1:105" s="11" customFormat="1" ht="24.75" customHeight="1">
      <c r="A98" s="106" t="s">
        <v>151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63"/>
      <c r="AJ98" s="164" t="s">
        <v>157</v>
      </c>
      <c r="AK98" s="136"/>
      <c r="AL98" s="136"/>
      <c r="AM98" s="136"/>
      <c r="AN98" s="136"/>
      <c r="AO98" s="136"/>
      <c r="AP98" s="136"/>
      <c r="AQ98" s="137"/>
      <c r="AR98" s="138">
        <v>60500</v>
      </c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40"/>
      <c r="BH98" s="138">
        <v>58000</v>
      </c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40"/>
      <c r="BX98" s="157">
        <f>BH98/AR98*100</f>
        <v>95.86776859504133</v>
      </c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9"/>
      <c r="CK98" s="107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48"/>
    </row>
    <row r="99" spans="1:105" s="11" customFormat="1" ht="24.75" customHeight="1">
      <c r="A99" s="106" t="s">
        <v>152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63"/>
      <c r="AJ99" s="164" t="s">
        <v>158</v>
      </c>
      <c r="AK99" s="136"/>
      <c r="AL99" s="136"/>
      <c r="AM99" s="136"/>
      <c r="AN99" s="136"/>
      <c r="AO99" s="136"/>
      <c r="AP99" s="136"/>
      <c r="AQ99" s="137"/>
      <c r="AR99" s="138">
        <v>460</v>
      </c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40"/>
      <c r="BH99" s="138">
        <v>460</v>
      </c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40"/>
      <c r="BX99" s="157">
        <v>0</v>
      </c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9"/>
      <c r="CK99" s="107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48"/>
    </row>
    <row r="100" spans="1:105" s="11" customFormat="1" ht="24.75" customHeight="1">
      <c r="A100" s="106" t="s">
        <v>153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63"/>
      <c r="AJ100" s="164" t="s">
        <v>159</v>
      </c>
      <c r="AK100" s="136"/>
      <c r="AL100" s="136"/>
      <c r="AM100" s="136"/>
      <c r="AN100" s="136"/>
      <c r="AO100" s="136"/>
      <c r="AP100" s="136"/>
      <c r="AQ100" s="137"/>
      <c r="AR100" s="138">
        <v>330500</v>
      </c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40"/>
      <c r="BH100" s="138">
        <v>330403.8</v>
      </c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40"/>
      <c r="BX100" s="157">
        <f>BH100/AR100*100</f>
        <v>99.97089258698941</v>
      </c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9"/>
      <c r="CK100" s="107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48"/>
    </row>
    <row r="101" spans="1:105" s="11" customFormat="1" ht="24.75" customHeight="1">
      <c r="A101" s="106" t="s">
        <v>154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63"/>
      <c r="AJ101" s="164" t="s">
        <v>160</v>
      </c>
      <c r="AK101" s="136"/>
      <c r="AL101" s="136"/>
      <c r="AM101" s="136"/>
      <c r="AN101" s="136"/>
      <c r="AO101" s="136"/>
      <c r="AP101" s="136"/>
      <c r="AQ101" s="137"/>
      <c r="AR101" s="138">
        <v>0</v>
      </c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40"/>
      <c r="BH101" s="138">
        <v>0</v>
      </c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40"/>
      <c r="BX101" s="157">
        <v>0</v>
      </c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9"/>
      <c r="CK101" s="107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48"/>
    </row>
    <row r="102" spans="1:105" s="11" customFormat="1" ht="24.75" customHeight="1">
      <c r="A102" s="106" t="s">
        <v>155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63"/>
      <c r="AJ102" s="164" t="s">
        <v>161</v>
      </c>
      <c r="AK102" s="136"/>
      <c r="AL102" s="136"/>
      <c r="AM102" s="136"/>
      <c r="AN102" s="136"/>
      <c r="AO102" s="136"/>
      <c r="AP102" s="136"/>
      <c r="AQ102" s="137"/>
      <c r="AR102" s="138">
        <v>13171.5</v>
      </c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40"/>
      <c r="BH102" s="138">
        <v>13171.5</v>
      </c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40"/>
      <c r="BX102" s="157">
        <f>BH102/AR102*100</f>
        <v>100</v>
      </c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9"/>
      <c r="CK102" s="107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48"/>
    </row>
    <row r="103" spans="1:105" s="11" customFormat="1" ht="24.75" customHeight="1">
      <c r="A103" s="106" t="s">
        <v>156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63"/>
      <c r="AJ103" s="164" t="s">
        <v>162</v>
      </c>
      <c r="AK103" s="136"/>
      <c r="AL103" s="136"/>
      <c r="AM103" s="136"/>
      <c r="AN103" s="136"/>
      <c r="AO103" s="136"/>
      <c r="AP103" s="136"/>
      <c r="AQ103" s="137"/>
      <c r="AR103" s="138">
        <v>8003.59</v>
      </c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40"/>
      <c r="BH103" s="138">
        <v>8003.59</v>
      </c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40"/>
      <c r="BX103" s="157">
        <f>BH103/AR103*100</f>
        <v>100</v>
      </c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9"/>
      <c r="CK103" s="107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48"/>
    </row>
    <row r="104" spans="1:105" s="11" customFormat="1" ht="38.25" customHeight="1">
      <c r="A104" s="106" t="s">
        <v>163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63"/>
      <c r="AJ104" s="164" t="s">
        <v>164</v>
      </c>
      <c r="AK104" s="136"/>
      <c r="AL104" s="136"/>
      <c r="AM104" s="136"/>
      <c r="AN104" s="136"/>
      <c r="AO104" s="136"/>
      <c r="AP104" s="136"/>
      <c r="AQ104" s="137"/>
      <c r="AR104" s="138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40"/>
      <c r="BH104" s="138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40"/>
      <c r="BX104" s="138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40"/>
      <c r="CK104" s="107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48"/>
    </row>
    <row r="105" spans="1:105" s="11" customFormat="1" ht="16.5" customHeight="1">
      <c r="A105" s="106" t="s">
        <v>165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63"/>
      <c r="AJ105" s="164"/>
      <c r="AK105" s="136"/>
      <c r="AL105" s="136"/>
      <c r="AM105" s="136"/>
      <c r="AN105" s="136"/>
      <c r="AO105" s="136"/>
      <c r="AP105" s="136"/>
      <c r="AQ105" s="137"/>
      <c r="AR105" s="138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40"/>
      <c r="BH105" s="138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40"/>
      <c r="BX105" s="138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40"/>
      <c r="CK105" s="107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48"/>
    </row>
    <row r="106" spans="1:105" s="11" customFormat="1" ht="24.75" customHeight="1">
      <c r="A106" s="106" t="s">
        <v>166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63"/>
      <c r="AJ106" s="164" t="s">
        <v>167</v>
      </c>
      <c r="AK106" s="136"/>
      <c r="AL106" s="136"/>
      <c r="AM106" s="136"/>
      <c r="AN106" s="136"/>
      <c r="AO106" s="136"/>
      <c r="AP106" s="136"/>
      <c r="AQ106" s="137"/>
      <c r="AR106" s="138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40"/>
      <c r="BH106" s="138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40"/>
      <c r="BX106" s="138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40"/>
      <c r="CK106" s="107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48"/>
    </row>
    <row r="107" spans="1:105" s="11" customFormat="1" ht="24.75" customHeight="1">
      <c r="A107" s="106" t="s">
        <v>168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63"/>
      <c r="AJ107" s="164" t="s">
        <v>169</v>
      </c>
      <c r="AK107" s="136"/>
      <c r="AL107" s="136"/>
      <c r="AM107" s="136"/>
      <c r="AN107" s="136"/>
      <c r="AO107" s="136"/>
      <c r="AP107" s="136"/>
      <c r="AQ107" s="137"/>
      <c r="AR107" s="138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40"/>
      <c r="BH107" s="138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40"/>
      <c r="BX107" s="138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40"/>
      <c r="CK107" s="107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48"/>
    </row>
    <row r="108" spans="1:105" s="11" customFormat="1" ht="15.75" customHeight="1">
      <c r="A108" s="106" t="s">
        <v>171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63"/>
      <c r="AJ108" s="164" t="s">
        <v>170</v>
      </c>
      <c r="AK108" s="136"/>
      <c r="AL108" s="136"/>
      <c r="AM108" s="136"/>
      <c r="AN108" s="136"/>
      <c r="AO108" s="136"/>
      <c r="AP108" s="136"/>
      <c r="AQ108" s="137"/>
      <c r="AR108" s="138">
        <v>14186</v>
      </c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40"/>
      <c r="BH108" s="138">
        <v>14186</v>
      </c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40"/>
      <c r="BX108" s="160">
        <f>BH108/AR108*100</f>
        <v>100</v>
      </c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2"/>
      <c r="CK108" s="107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48"/>
    </row>
    <row r="109" spans="1:105" s="11" customFormat="1" ht="27" customHeight="1">
      <c r="A109" s="106" t="s">
        <v>3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63"/>
      <c r="AJ109" s="164"/>
      <c r="AK109" s="136"/>
      <c r="AL109" s="136"/>
      <c r="AM109" s="136"/>
      <c r="AN109" s="136"/>
      <c r="AO109" s="136"/>
      <c r="AP109" s="136"/>
      <c r="AQ109" s="137"/>
      <c r="AR109" s="138">
        <f>SUM(AR110+AR111)</f>
        <v>44162.86</v>
      </c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40"/>
      <c r="BH109" s="138">
        <f>SUM(BH110+BH111)</f>
        <v>44095.5</v>
      </c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40"/>
      <c r="BX109" s="160">
        <f>BH109/AR109*100</f>
        <v>99.84747364640786</v>
      </c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2"/>
      <c r="CK109" s="107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48"/>
    </row>
    <row r="110" spans="1:105" s="11" customFormat="1" ht="24.75" customHeight="1">
      <c r="A110" s="106" t="s">
        <v>172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63"/>
      <c r="AJ110" s="164" t="s">
        <v>174</v>
      </c>
      <c r="AK110" s="136"/>
      <c r="AL110" s="136"/>
      <c r="AM110" s="136"/>
      <c r="AN110" s="136"/>
      <c r="AO110" s="136"/>
      <c r="AP110" s="136"/>
      <c r="AQ110" s="137"/>
      <c r="AR110" s="138">
        <v>5090</v>
      </c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40"/>
      <c r="BH110" s="138">
        <v>5090</v>
      </c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40"/>
      <c r="BX110" s="160">
        <f>BH110/AR110*100</f>
        <v>100</v>
      </c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2"/>
      <c r="CK110" s="107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48"/>
    </row>
    <row r="111" spans="1:105" s="11" customFormat="1" ht="24.75" customHeight="1">
      <c r="A111" s="106" t="s">
        <v>173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63"/>
      <c r="AJ111" s="164" t="s">
        <v>175</v>
      </c>
      <c r="AK111" s="136"/>
      <c r="AL111" s="136"/>
      <c r="AM111" s="136"/>
      <c r="AN111" s="136"/>
      <c r="AO111" s="136"/>
      <c r="AP111" s="136"/>
      <c r="AQ111" s="137"/>
      <c r="AR111" s="138">
        <v>39072.86</v>
      </c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40"/>
      <c r="BH111" s="138">
        <v>39005.5</v>
      </c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40"/>
      <c r="BX111" s="157">
        <f>BH111/AR111*100</f>
        <v>99.82760412214515</v>
      </c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9"/>
      <c r="CK111" s="107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48"/>
    </row>
    <row r="112" spans="1:105" s="11" customFormat="1" ht="12.75">
      <c r="A112" s="8"/>
      <c r="B112" s="104" t="s">
        <v>117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64" t="s">
        <v>78</v>
      </c>
      <c r="AK112" s="136"/>
      <c r="AL112" s="136"/>
      <c r="AM112" s="136"/>
      <c r="AN112" s="136"/>
      <c r="AO112" s="136"/>
      <c r="AP112" s="136"/>
      <c r="AQ112" s="137"/>
      <c r="AR112" s="138" t="s">
        <v>60</v>
      </c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40"/>
      <c r="BH112" s="138">
        <f>BH83+BH84-BH91</f>
        <v>3128.6800000001676</v>
      </c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40"/>
      <c r="BX112" s="138" t="s">
        <v>60</v>
      </c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40"/>
      <c r="CK112" s="106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63"/>
    </row>
    <row r="113" spans="1:105" s="11" customFormat="1" ht="12.75">
      <c r="A113" s="35"/>
      <c r="B113" s="168" t="s">
        <v>118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9"/>
      <c r="AK113" s="170"/>
      <c r="AL113" s="170"/>
      <c r="AM113" s="170"/>
      <c r="AN113" s="170"/>
      <c r="AO113" s="170"/>
      <c r="AP113" s="170"/>
      <c r="AQ113" s="171"/>
      <c r="AR113" s="253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2"/>
      <c r="BH113" s="253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2"/>
      <c r="BX113" s="253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1"/>
      <c r="CI113" s="131"/>
      <c r="CJ113" s="132"/>
      <c r="CK113" s="262"/>
      <c r="CL113" s="263"/>
      <c r="CM113" s="263"/>
      <c r="CN113" s="263"/>
      <c r="CO113" s="263"/>
      <c r="CP113" s="263"/>
      <c r="CQ113" s="263"/>
      <c r="CR113" s="263"/>
      <c r="CS113" s="263"/>
      <c r="CT113" s="263"/>
      <c r="CU113" s="263"/>
      <c r="CV113" s="263"/>
      <c r="CW113" s="263"/>
      <c r="CX113" s="263"/>
      <c r="CY113" s="263"/>
      <c r="CZ113" s="263"/>
      <c r="DA113" s="264"/>
    </row>
    <row r="114" spans="1:105" s="11" customFormat="1" ht="12.75">
      <c r="A114" s="34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172"/>
      <c r="AK114" s="173"/>
      <c r="AL114" s="173"/>
      <c r="AM114" s="173"/>
      <c r="AN114" s="173"/>
      <c r="AO114" s="173"/>
      <c r="AP114" s="173"/>
      <c r="AQ114" s="174"/>
      <c r="AR114" s="254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255"/>
      <c r="BC114" s="255"/>
      <c r="BD114" s="255"/>
      <c r="BE114" s="255"/>
      <c r="BF114" s="255"/>
      <c r="BG114" s="256"/>
      <c r="BH114" s="254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6"/>
      <c r="BX114" s="254"/>
      <c r="BY114" s="255"/>
      <c r="BZ114" s="255"/>
      <c r="CA114" s="255"/>
      <c r="CB114" s="255"/>
      <c r="CC114" s="255"/>
      <c r="CD114" s="255"/>
      <c r="CE114" s="255"/>
      <c r="CF114" s="255"/>
      <c r="CG114" s="255"/>
      <c r="CH114" s="255"/>
      <c r="CI114" s="255"/>
      <c r="CJ114" s="256"/>
      <c r="CK114" s="2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266"/>
    </row>
    <row r="115" spans="1:105" s="31" customFormat="1" ht="12" customHeight="1">
      <c r="A115" s="8"/>
      <c r="B115" s="104" t="s">
        <v>120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63"/>
      <c r="AJ115" s="164" t="s">
        <v>119</v>
      </c>
      <c r="AK115" s="136"/>
      <c r="AL115" s="136"/>
      <c r="AM115" s="136"/>
      <c r="AN115" s="136"/>
      <c r="AO115" s="136"/>
      <c r="AP115" s="136"/>
      <c r="AQ115" s="137"/>
      <c r="AR115" s="138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40"/>
      <c r="BH115" s="138">
        <v>0</v>
      </c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40"/>
      <c r="BX115" s="138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40"/>
      <c r="CK115" s="106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63"/>
    </row>
    <row r="116" spans="1:105" s="10" customFormat="1" ht="14.25" customHeight="1">
      <c r="A116" s="35"/>
      <c r="B116" s="168" t="s">
        <v>114</v>
      </c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274"/>
      <c r="AJ116" s="169" t="s">
        <v>121</v>
      </c>
      <c r="AK116" s="170"/>
      <c r="AL116" s="170"/>
      <c r="AM116" s="170"/>
      <c r="AN116" s="170"/>
      <c r="AO116" s="170"/>
      <c r="AP116" s="170"/>
      <c r="AQ116" s="171"/>
      <c r="AR116" s="278">
        <v>100000</v>
      </c>
      <c r="AS116" s="279"/>
      <c r="AT116" s="279"/>
      <c r="AU116" s="279"/>
      <c r="AV116" s="279"/>
      <c r="AW116" s="279"/>
      <c r="AX116" s="279"/>
      <c r="AY116" s="279"/>
      <c r="AZ116" s="279"/>
      <c r="BA116" s="279"/>
      <c r="BB116" s="279"/>
      <c r="BC116" s="279"/>
      <c r="BD116" s="279"/>
      <c r="BE116" s="279"/>
      <c r="BF116" s="279"/>
      <c r="BG116" s="280"/>
      <c r="BH116" s="253">
        <v>92427.34</v>
      </c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2"/>
      <c r="BX116" s="267">
        <f>BH116/AR116*100</f>
        <v>92.42733999999999</v>
      </c>
      <c r="BY116" s="268"/>
      <c r="BZ116" s="268"/>
      <c r="CA116" s="268"/>
      <c r="CB116" s="268"/>
      <c r="CC116" s="268"/>
      <c r="CD116" s="268"/>
      <c r="CE116" s="268"/>
      <c r="CF116" s="268"/>
      <c r="CG116" s="268"/>
      <c r="CH116" s="268"/>
      <c r="CI116" s="268"/>
      <c r="CJ116" s="269"/>
      <c r="CK116" s="262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4"/>
    </row>
    <row r="117" spans="1:105" s="10" customFormat="1" ht="94.5" customHeight="1" thickBot="1">
      <c r="A117" s="34"/>
      <c r="B117" s="273" t="s">
        <v>270</v>
      </c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93"/>
      <c r="AJ117" s="275"/>
      <c r="AK117" s="276"/>
      <c r="AL117" s="276"/>
      <c r="AM117" s="276"/>
      <c r="AN117" s="276"/>
      <c r="AO117" s="276"/>
      <c r="AP117" s="276"/>
      <c r="AQ117" s="277"/>
      <c r="AR117" s="281"/>
      <c r="AS117" s="282"/>
      <c r="AT117" s="282"/>
      <c r="AU117" s="282"/>
      <c r="AV117" s="282"/>
      <c r="AW117" s="282"/>
      <c r="AX117" s="282"/>
      <c r="AY117" s="282"/>
      <c r="AZ117" s="282"/>
      <c r="BA117" s="282"/>
      <c r="BB117" s="282"/>
      <c r="BC117" s="282"/>
      <c r="BD117" s="282"/>
      <c r="BE117" s="282"/>
      <c r="BF117" s="282"/>
      <c r="BG117" s="283"/>
      <c r="BH117" s="284"/>
      <c r="BI117" s="285"/>
      <c r="BJ117" s="285"/>
      <c r="BK117" s="285"/>
      <c r="BL117" s="285"/>
      <c r="BM117" s="285"/>
      <c r="BN117" s="285"/>
      <c r="BO117" s="285"/>
      <c r="BP117" s="285"/>
      <c r="BQ117" s="285"/>
      <c r="BR117" s="285"/>
      <c r="BS117" s="285"/>
      <c r="BT117" s="285"/>
      <c r="BU117" s="285"/>
      <c r="BV117" s="285"/>
      <c r="BW117" s="286"/>
      <c r="BX117" s="287"/>
      <c r="BY117" s="288"/>
      <c r="BZ117" s="288"/>
      <c r="CA117" s="288"/>
      <c r="CB117" s="288"/>
      <c r="CC117" s="288"/>
      <c r="CD117" s="288"/>
      <c r="CE117" s="288"/>
      <c r="CF117" s="288"/>
      <c r="CG117" s="288"/>
      <c r="CH117" s="288"/>
      <c r="CI117" s="288"/>
      <c r="CJ117" s="289"/>
      <c r="CK117" s="290"/>
      <c r="CL117" s="291"/>
      <c r="CM117" s="291"/>
      <c r="CN117" s="291"/>
      <c r="CO117" s="291"/>
      <c r="CP117" s="291"/>
      <c r="CQ117" s="291"/>
      <c r="CR117" s="291"/>
      <c r="CS117" s="291"/>
      <c r="CT117" s="291"/>
      <c r="CU117" s="291"/>
      <c r="CV117" s="291"/>
      <c r="CW117" s="291"/>
      <c r="CX117" s="291"/>
      <c r="CY117" s="291"/>
      <c r="CZ117" s="291"/>
      <c r="DA117" s="292"/>
    </row>
    <row r="118" spans="1:105" s="11" customFormat="1" ht="25.5" customHeight="1">
      <c r="A118" s="84" t="s">
        <v>181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</row>
    <row r="119" spans="1:105" s="1" customFormat="1" ht="12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</row>
    <row r="120" spans="1:105" s="1" customFormat="1" ht="31.5" customHeight="1">
      <c r="A120" s="331" t="s">
        <v>182</v>
      </c>
      <c r="B120" s="332"/>
      <c r="C120" s="332"/>
      <c r="D120" s="332"/>
      <c r="E120" s="332"/>
      <c r="F120" s="332"/>
      <c r="G120" s="333"/>
      <c r="H120" s="340" t="s">
        <v>51</v>
      </c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  <c r="AQ120" s="341"/>
      <c r="AR120" s="341"/>
      <c r="AS120" s="341"/>
      <c r="AT120" s="341"/>
      <c r="AU120" s="341"/>
      <c r="AV120" s="341"/>
      <c r="AW120" s="341"/>
      <c r="AX120" s="341"/>
      <c r="AY120" s="341"/>
      <c r="AZ120" s="341"/>
      <c r="BA120" s="341"/>
      <c r="BB120" s="341"/>
      <c r="BC120" s="341"/>
      <c r="BD120" s="341"/>
      <c r="BE120" s="341"/>
      <c r="BF120" s="341"/>
      <c r="BG120" s="341"/>
      <c r="BH120" s="341"/>
      <c r="BI120" s="341"/>
      <c r="BJ120" s="341"/>
      <c r="BK120" s="342"/>
      <c r="BL120" s="349" t="s">
        <v>183</v>
      </c>
      <c r="BM120" s="350"/>
      <c r="BN120" s="350"/>
      <c r="BO120" s="350"/>
      <c r="BP120" s="350"/>
      <c r="BQ120" s="350"/>
      <c r="BR120" s="350"/>
      <c r="BS120" s="350"/>
      <c r="BT120" s="350"/>
      <c r="BU120" s="350"/>
      <c r="BV120" s="350"/>
      <c r="BW120" s="350"/>
      <c r="BX120" s="350"/>
      <c r="BY120" s="350"/>
      <c r="BZ120" s="350"/>
      <c r="CA120" s="350"/>
      <c r="CB120" s="350"/>
      <c r="CC120" s="350"/>
      <c r="CD120" s="350"/>
      <c r="CE120" s="350"/>
      <c r="CF120" s="351"/>
      <c r="CG120" s="349" t="s">
        <v>183</v>
      </c>
      <c r="CH120" s="350"/>
      <c r="CI120" s="350"/>
      <c r="CJ120" s="350"/>
      <c r="CK120" s="350"/>
      <c r="CL120" s="350"/>
      <c r="CM120" s="350"/>
      <c r="CN120" s="350"/>
      <c r="CO120" s="350"/>
      <c r="CP120" s="350"/>
      <c r="CQ120" s="350"/>
      <c r="CR120" s="350"/>
      <c r="CS120" s="350"/>
      <c r="CT120" s="350"/>
      <c r="CU120" s="350"/>
      <c r="CV120" s="350"/>
      <c r="CW120" s="350"/>
      <c r="CX120" s="350"/>
      <c r="CY120" s="350"/>
      <c r="CZ120" s="350"/>
      <c r="DA120" s="351"/>
    </row>
    <row r="121" spans="1:105" s="1" customFormat="1" ht="25.5" customHeight="1">
      <c r="A121" s="334"/>
      <c r="B121" s="335"/>
      <c r="C121" s="335"/>
      <c r="D121" s="335"/>
      <c r="E121" s="335"/>
      <c r="F121" s="335"/>
      <c r="G121" s="336"/>
      <c r="H121" s="343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44"/>
      <c r="BE121" s="344"/>
      <c r="BF121" s="344"/>
      <c r="BG121" s="344"/>
      <c r="BH121" s="344"/>
      <c r="BI121" s="344"/>
      <c r="BJ121" s="344"/>
      <c r="BK121" s="345"/>
      <c r="BL121" s="62"/>
      <c r="BM121" s="63"/>
      <c r="BN121" s="63"/>
      <c r="BO121" s="352" t="s">
        <v>184</v>
      </c>
      <c r="BP121" s="352"/>
      <c r="BQ121" s="352"/>
      <c r="BR121" s="352"/>
      <c r="BS121" s="352"/>
      <c r="BT121" s="352"/>
      <c r="BU121" s="352"/>
      <c r="BV121" s="352"/>
      <c r="BW121" s="352"/>
      <c r="BX121" s="352"/>
      <c r="BY121" s="352"/>
      <c r="BZ121" s="353" t="s">
        <v>8</v>
      </c>
      <c r="CA121" s="353"/>
      <c r="CB121" s="353"/>
      <c r="CC121" s="353"/>
      <c r="CD121" s="64"/>
      <c r="CE121" s="65"/>
      <c r="CF121" s="66"/>
      <c r="CG121" s="62"/>
      <c r="CH121" s="63"/>
      <c r="CI121" s="63"/>
      <c r="CJ121" s="352" t="s">
        <v>185</v>
      </c>
      <c r="CK121" s="352"/>
      <c r="CL121" s="352"/>
      <c r="CM121" s="352"/>
      <c r="CN121" s="352"/>
      <c r="CO121" s="352"/>
      <c r="CP121" s="352"/>
      <c r="CQ121" s="352"/>
      <c r="CR121" s="352"/>
      <c r="CS121" s="352"/>
      <c r="CT121" s="352"/>
      <c r="CU121" s="353" t="s">
        <v>8</v>
      </c>
      <c r="CV121" s="353"/>
      <c r="CW121" s="353"/>
      <c r="CX121" s="353"/>
      <c r="CY121" s="65"/>
      <c r="CZ121" s="65"/>
      <c r="DA121" s="66"/>
    </row>
    <row r="122" spans="1:105" s="1" customFormat="1" ht="15.75">
      <c r="A122" s="337"/>
      <c r="B122" s="338"/>
      <c r="C122" s="338"/>
      <c r="D122" s="338"/>
      <c r="E122" s="338"/>
      <c r="F122" s="338"/>
      <c r="G122" s="339"/>
      <c r="H122" s="346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  <c r="U122" s="347"/>
      <c r="V122" s="347"/>
      <c r="W122" s="347"/>
      <c r="X122" s="347"/>
      <c r="Y122" s="347"/>
      <c r="Z122" s="347"/>
      <c r="AA122" s="347"/>
      <c r="AB122" s="347"/>
      <c r="AC122" s="347"/>
      <c r="AD122" s="347"/>
      <c r="AE122" s="347"/>
      <c r="AF122" s="347"/>
      <c r="AG122" s="347"/>
      <c r="AH122" s="347"/>
      <c r="AI122" s="347"/>
      <c r="AJ122" s="347"/>
      <c r="AK122" s="347"/>
      <c r="AL122" s="347"/>
      <c r="AM122" s="347"/>
      <c r="AN122" s="347"/>
      <c r="AO122" s="347"/>
      <c r="AP122" s="347"/>
      <c r="AQ122" s="347"/>
      <c r="AR122" s="347"/>
      <c r="AS122" s="347"/>
      <c r="AT122" s="347"/>
      <c r="AU122" s="347"/>
      <c r="AV122" s="347"/>
      <c r="AW122" s="347"/>
      <c r="AX122" s="347"/>
      <c r="AY122" s="347"/>
      <c r="AZ122" s="347"/>
      <c r="BA122" s="347"/>
      <c r="BB122" s="347"/>
      <c r="BC122" s="347"/>
      <c r="BD122" s="347"/>
      <c r="BE122" s="347"/>
      <c r="BF122" s="347"/>
      <c r="BG122" s="347"/>
      <c r="BH122" s="347"/>
      <c r="BI122" s="347"/>
      <c r="BJ122" s="347"/>
      <c r="BK122" s="348"/>
      <c r="BL122" s="58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60"/>
      <c r="CG122" s="58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60"/>
    </row>
    <row r="123" spans="1:105" s="1" customFormat="1" ht="52.5" customHeight="1">
      <c r="A123" s="300" t="s">
        <v>186</v>
      </c>
      <c r="B123" s="301"/>
      <c r="C123" s="301"/>
      <c r="D123" s="301"/>
      <c r="E123" s="301"/>
      <c r="F123" s="301"/>
      <c r="G123" s="302"/>
      <c r="H123" s="67"/>
      <c r="I123" s="303" t="s">
        <v>252</v>
      </c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303"/>
      <c r="AK123" s="303"/>
      <c r="AL123" s="303"/>
      <c r="AM123" s="303"/>
      <c r="AN123" s="303"/>
      <c r="AO123" s="303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03"/>
      <c r="BE123" s="303"/>
      <c r="BF123" s="303"/>
      <c r="BG123" s="303"/>
      <c r="BH123" s="303"/>
      <c r="BI123" s="303"/>
      <c r="BJ123" s="303"/>
      <c r="BK123" s="68"/>
      <c r="BL123" s="304">
        <v>8280545.36</v>
      </c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6"/>
      <c r="CG123" s="304">
        <v>8280545.36</v>
      </c>
      <c r="CH123" s="305"/>
      <c r="CI123" s="305"/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6"/>
    </row>
    <row r="124" spans="1:105" s="1" customFormat="1" ht="71.25" customHeight="1">
      <c r="A124" s="300" t="s">
        <v>187</v>
      </c>
      <c r="B124" s="301"/>
      <c r="C124" s="301"/>
      <c r="D124" s="301"/>
      <c r="E124" s="301"/>
      <c r="F124" s="301"/>
      <c r="G124" s="302"/>
      <c r="H124" s="67"/>
      <c r="I124" s="303" t="s">
        <v>253</v>
      </c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303"/>
      <c r="AQ124" s="303"/>
      <c r="AR124" s="303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  <c r="BC124" s="303"/>
      <c r="BD124" s="303"/>
      <c r="BE124" s="303"/>
      <c r="BF124" s="303"/>
      <c r="BG124" s="303"/>
      <c r="BH124" s="303"/>
      <c r="BI124" s="303"/>
      <c r="BJ124" s="303"/>
      <c r="BK124" s="68"/>
      <c r="BL124" s="304">
        <v>0</v>
      </c>
      <c r="BM124" s="305"/>
      <c r="BN124" s="305"/>
      <c r="BO124" s="305"/>
      <c r="BP124" s="305"/>
      <c r="BQ124" s="305"/>
      <c r="BR124" s="305"/>
      <c r="BS124" s="305"/>
      <c r="BT124" s="305"/>
      <c r="BU124" s="305"/>
      <c r="BV124" s="305"/>
      <c r="BW124" s="305"/>
      <c r="BX124" s="305"/>
      <c r="BY124" s="305"/>
      <c r="BZ124" s="305"/>
      <c r="CA124" s="305"/>
      <c r="CB124" s="305"/>
      <c r="CC124" s="305"/>
      <c r="CD124" s="305"/>
      <c r="CE124" s="305"/>
      <c r="CF124" s="306"/>
      <c r="CG124" s="304">
        <v>0</v>
      </c>
      <c r="CH124" s="305"/>
      <c r="CI124" s="305"/>
      <c r="CJ124" s="305"/>
      <c r="CK124" s="305"/>
      <c r="CL124" s="305"/>
      <c r="CM124" s="305"/>
      <c r="CN124" s="305"/>
      <c r="CO124" s="305"/>
      <c r="CP124" s="305"/>
      <c r="CQ124" s="305"/>
      <c r="CR124" s="305"/>
      <c r="CS124" s="305"/>
      <c r="CT124" s="305"/>
      <c r="CU124" s="305"/>
      <c r="CV124" s="305"/>
      <c r="CW124" s="305"/>
      <c r="CX124" s="305"/>
      <c r="CY124" s="305"/>
      <c r="CZ124" s="305"/>
      <c r="DA124" s="306"/>
    </row>
    <row r="125" spans="1:105" s="1" customFormat="1" ht="68.25" customHeight="1">
      <c r="A125" s="300" t="s">
        <v>188</v>
      </c>
      <c r="B125" s="301"/>
      <c r="C125" s="301"/>
      <c r="D125" s="301"/>
      <c r="E125" s="301"/>
      <c r="F125" s="301"/>
      <c r="G125" s="302"/>
      <c r="H125" s="67"/>
      <c r="I125" s="303" t="s">
        <v>254</v>
      </c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303"/>
      <c r="AQ125" s="303"/>
      <c r="AR125" s="303"/>
      <c r="AS125" s="303"/>
      <c r="AT125" s="303"/>
      <c r="AU125" s="303"/>
      <c r="AV125" s="303"/>
      <c r="AW125" s="303"/>
      <c r="AX125" s="303"/>
      <c r="AY125" s="303"/>
      <c r="AZ125" s="303"/>
      <c r="BA125" s="303"/>
      <c r="BB125" s="303"/>
      <c r="BC125" s="303"/>
      <c r="BD125" s="303"/>
      <c r="BE125" s="303"/>
      <c r="BF125" s="303"/>
      <c r="BG125" s="303"/>
      <c r="BH125" s="303"/>
      <c r="BI125" s="303"/>
      <c r="BJ125" s="303"/>
      <c r="BK125" s="68"/>
      <c r="BL125" s="304">
        <v>0</v>
      </c>
      <c r="BM125" s="305"/>
      <c r="BN125" s="305"/>
      <c r="BO125" s="305"/>
      <c r="BP125" s="305"/>
      <c r="BQ125" s="305"/>
      <c r="BR125" s="305"/>
      <c r="BS125" s="305"/>
      <c r="BT125" s="305"/>
      <c r="BU125" s="305"/>
      <c r="BV125" s="305"/>
      <c r="BW125" s="305"/>
      <c r="BX125" s="305"/>
      <c r="BY125" s="305"/>
      <c r="BZ125" s="305"/>
      <c r="CA125" s="305"/>
      <c r="CB125" s="305"/>
      <c r="CC125" s="305"/>
      <c r="CD125" s="305"/>
      <c r="CE125" s="305"/>
      <c r="CF125" s="306"/>
      <c r="CG125" s="304">
        <v>0</v>
      </c>
      <c r="CH125" s="305"/>
      <c r="CI125" s="305"/>
      <c r="CJ125" s="305"/>
      <c r="CK125" s="305"/>
      <c r="CL125" s="305"/>
      <c r="CM125" s="305"/>
      <c r="CN125" s="305"/>
      <c r="CO125" s="305"/>
      <c r="CP125" s="305"/>
      <c r="CQ125" s="305"/>
      <c r="CR125" s="305"/>
      <c r="CS125" s="305"/>
      <c r="CT125" s="305"/>
      <c r="CU125" s="305"/>
      <c r="CV125" s="305"/>
      <c r="CW125" s="305"/>
      <c r="CX125" s="305"/>
      <c r="CY125" s="305"/>
      <c r="CZ125" s="305"/>
      <c r="DA125" s="306"/>
    </row>
    <row r="126" spans="1:105" s="1" customFormat="1" ht="53.25" customHeight="1">
      <c r="A126" s="300" t="s">
        <v>189</v>
      </c>
      <c r="B126" s="301"/>
      <c r="C126" s="301"/>
      <c r="D126" s="301"/>
      <c r="E126" s="301"/>
      <c r="F126" s="301"/>
      <c r="G126" s="302"/>
      <c r="H126" s="67"/>
      <c r="I126" s="303" t="s">
        <v>260</v>
      </c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O126" s="303"/>
      <c r="AP126" s="303"/>
      <c r="AQ126" s="303"/>
      <c r="AR126" s="303"/>
      <c r="AS126" s="303"/>
      <c r="AT126" s="303"/>
      <c r="AU126" s="303"/>
      <c r="AV126" s="303"/>
      <c r="AW126" s="303"/>
      <c r="AX126" s="303"/>
      <c r="AY126" s="303"/>
      <c r="AZ126" s="303"/>
      <c r="BA126" s="303"/>
      <c r="BB126" s="303"/>
      <c r="BC126" s="303"/>
      <c r="BD126" s="303"/>
      <c r="BE126" s="303"/>
      <c r="BF126" s="303"/>
      <c r="BG126" s="303"/>
      <c r="BH126" s="303"/>
      <c r="BI126" s="303"/>
      <c r="BJ126" s="303"/>
      <c r="BK126" s="68"/>
      <c r="BL126" s="304">
        <v>1015267.9</v>
      </c>
      <c r="BM126" s="305"/>
      <c r="BN126" s="305"/>
      <c r="BO126" s="305"/>
      <c r="BP126" s="305"/>
      <c r="BQ126" s="305"/>
      <c r="BR126" s="305"/>
      <c r="BS126" s="305"/>
      <c r="BT126" s="305"/>
      <c r="BU126" s="305"/>
      <c r="BV126" s="305"/>
      <c r="BW126" s="305"/>
      <c r="BX126" s="305"/>
      <c r="BY126" s="305"/>
      <c r="BZ126" s="305"/>
      <c r="CA126" s="305"/>
      <c r="CB126" s="305"/>
      <c r="CC126" s="305"/>
      <c r="CD126" s="305"/>
      <c r="CE126" s="305"/>
      <c r="CF126" s="306"/>
      <c r="CG126" s="304">
        <v>1016614.64</v>
      </c>
      <c r="CH126" s="305"/>
      <c r="CI126" s="305"/>
      <c r="CJ126" s="305"/>
      <c r="CK126" s="305"/>
      <c r="CL126" s="305"/>
      <c r="CM126" s="305"/>
      <c r="CN126" s="305"/>
      <c r="CO126" s="305"/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6"/>
    </row>
    <row r="127" spans="1:105" s="1" customFormat="1" ht="56.25" customHeight="1">
      <c r="A127" s="300" t="s">
        <v>190</v>
      </c>
      <c r="B127" s="301"/>
      <c r="C127" s="301"/>
      <c r="D127" s="301"/>
      <c r="E127" s="301"/>
      <c r="F127" s="301"/>
      <c r="G127" s="302"/>
      <c r="H127" s="67"/>
      <c r="I127" s="303" t="s">
        <v>255</v>
      </c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68"/>
      <c r="BL127" s="304">
        <v>0</v>
      </c>
      <c r="BM127" s="305"/>
      <c r="BN127" s="305"/>
      <c r="BO127" s="305"/>
      <c r="BP127" s="305"/>
      <c r="BQ127" s="305"/>
      <c r="BR127" s="305"/>
      <c r="BS127" s="305"/>
      <c r="BT127" s="305"/>
      <c r="BU127" s="305"/>
      <c r="BV127" s="305"/>
      <c r="BW127" s="305"/>
      <c r="BX127" s="305"/>
      <c r="BY127" s="305"/>
      <c r="BZ127" s="305"/>
      <c r="CA127" s="305"/>
      <c r="CB127" s="305"/>
      <c r="CC127" s="305"/>
      <c r="CD127" s="305"/>
      <c r="CE127" s="305"/>
      <c r="CF127" s="306"/>
      <c r="CG127" s="304">
        <v>0</v>
      </c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6"/>
    </row>
    <row r="128" spans="1:105" s="1" customFormat="1" ht="62.25" customHeight="1">
      <c r="A128" s="300" t="s">
        <v>191</v>
      </c>
      <c r="B128" s="301"/>
      <c r="C128" s="301"/>
      <c r="D128" s="301"/>
      <c r="E128" s="301"/>
      <c r="F128" s="301"/>
      <c r="G128" s="302"/>
      <c r="H128" s="67"/>
      <c r="I128" s="303" t="s">
        <v>256</v>
      </c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  <c r="AD128" s="303"/>
      <c r="AE128" s="303"/>
      <c r="AF128" s="303"/>
      <c r="AG128" s="303"/>
      <c r="AH128" s="303"/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3"/>
      <c r="AX128" s="303"/>
      <c r="AY128" s="303"/>
      <c r="AZ128" s="303"/>
      <c r="BA128" s="303"/>
      <c r="BB128" s="303"/>
      <c r="BC128" s="303"/>
      <c r="BD128" s="303"/>
      <c r="BE128" s="303"/>
      <c r="BF128" s="303"/>
      <c r="BG128" s="303"/>
      <c r="BH128" s="303"/>
      <c r="BI128" s="303"/>
      <c r="BJ128" s="303"/>
      <c r="BK128" s="68"/>
      <c r="BL128" s="304">
        <v>0</v>
      </c>
      <c r="BM128" s="305"/>
      <c r="BN128" s="305"/>
      <c r="BO128" s="305"/>
      <c r="BP128" s="305"/>
      <c r="BQ128" s="305"/>
      <c r="BR128" s="305"/>
      <c r="BS128" s="305"/>
      <c r="BT128" s="305"/>
      <c r="BU128" s="305"/>
      <c r="BV128" s="305"/>
      <c r="BW128" s="305"/>
      <c r="BX128" s="305"/>
      <c r="BY128" s="305"/>
      <c r="BZ128" s="305"/>
      <c r="CA128" s="305"/>
      <c r="CB128" s="305"/>
      <c r="CC128" s="305"/>
      <c r="CD128" s="305"/>
      <c r="CE128" s="305"/>
      <c r="CF128" s="306"/>
      <c r="CG128" s="304">
        <v>0</v>
      </c>
      <c r="CH128" s="305"/>
      <c r="CI128" s="305"/>
      <c r="CJ128" s="305"/>
      <c r="CK128" s="305"/>
      <c r="CL128" s="305"/>
      <c r="CM128" s="305"/>
      <c r="CN128" s="305"/>
      <c r="CO128" s="305"/>
      <c r="CP128" s="305"/>
      <c r="CQ128" s="305"/>
      <c r="CR128" s="305"/>
      <c r="CS128" s="305"/>
      <c r="CT128" s="305"/>
      <c r="CU128" s="305"/>
      <c r="CV128" s="305"/>
      <c r="CW128" s="305"/>
      <c r="CX128" s="305"/>
      <c r="CY128" s="305"/>
      <c r="CZ128" s="305"/>
      <c r="DA128" s="306"/>
    </row>
    <row r="129" spans="1:105" s="1" customFormat="1" ht="52.5" customHeight="1">
      <c r="A129" s="300" t="s">
        <v>192</v>
      </c>
      <c r="B129" s="301"/>
      <c r="C129" s="301"/>
      <c r="D129" s="301"/>
      <c r="E129" s="301"/>
      <c r="F129" s="301"/>
      <c r="G129" s="302"/>
      <c r="H129" s="67"/>
      <c r="I129" s="303" t="s">
        <v>193</v>
      </c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3"/>
      <c r="AA129" s="303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303"/>
      <c r="BI129" s="303"/>
      <c r="BJ129" s="303"/>
      <c r="BK129" s="68"/>
      <c r="BL129" s="304">
        <v>616</v>
      </c>
      <c r="BM129" s="305"/>
      <c r="BN129" s="305"/>
      <c r="BO129" s="305"/>
      <c r="BP129" s="305"/>
      <c r="BQ129" s="305"/>
      <c r="BR129" s="305"/>
      <c r="BS129" s="305"/>
      <c r="BT129" s="305"/>
      <c r="BU129" s="305"/>
      <c r="BV129" s="305"/>
      <c r="BW129" s="305"/>
      <c r="BX129" s="305"/>
      <c r="BY129" s="305"/>
      <c r="BZ129" s="305"/>
      <c r="CA129" s="305"/>
      <c r="CB129" s="305"/>
      <c r="CC129" s="305"/>
      <c r="CD129" s="305"/>
      <c r="CE129" s="305"/>
      <c r="CF129" s="306"/>
      <c r="CG129" s="304">
        <v>616</v>
      </c>
      <c r="CH129" s="305"/>
      <c r="CI129" s="305"/>
      <c r="CJ129" s="305"/>
      <c r="CK129" s="305"/>
      <c r="CL129" s="305"/>
      <c r="CM129" s="305"/>
      <c r="CN129" s="305"/>
      <c r="CO129" s="305"/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6"/>
    </row>
    <row r="130" spans="1:105" s="1" customFormat="1" ht="51" customHeight="1">
      <c r="A130" s="300" t="s">
        <v>194</v>
      </c>
      <c r="B130" s="301"/>
      <c r="C130" s="301"/>
      <c r="D130" s="301"/>
      <c r="E130" s="301"/>
      <c r="F130" s="301"/>
      <c r="G130" s="302"/>
      <c r="H130" s="67"/>
      <c r="I130" s="303" t="s">
        <v>195</v>
      </c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303"/>
      <c r="BI130" s="303"/>
      <c r="BJ130" s="303"/>
      <c r="BK130" s="68"/>
      <c r="BL130" s="304">
        <v>0</v>
      </c>
      <c r="BM130" s="305"/>
      <c r="BN130" s="305"/>
      <c r="BO130" s="305"/>
      <c r="BP130" s="305"/>
      <c r="BQ130" s="305"/>
      <c r="BR130" s="305"/>
      <c r="BS130" s="305"/>
      <c r="BT130" s="305"/>
      <c r="BU130" s="305"/>
      <c r="BV130" s="305"/>
      <c r="BW130" s="305"/>
      <c r="BX130" s="305"/>
      <c r="BY130" s="305"/>
      <c r="BZ130" s="305"/>
      <c r="CA130" s="305"/>
      <c r="CB130" s="305"/>
      <c r="CC130" s="305"/>
      <c r="CD130" s="305"/>
      <c r="CE130" s="305"/>
      <c r="CF130" s="306"/>
      <c r="CG130" s="304">
        <v>0</v>
      </c>
      <c r="CH130" s="305"/>
      <c r="CI130" s="305"/>
      <c r="CJ130" s="305"/>
      <c r="CK130" s="305"/>
      <c r="CL130" s="305"/>
      <c r="CM130" s="305"/>
      <c r="CN130" s="305"/>
      <c r="CO130" s="305"/>
      <c r="CP130" s="305"/>
      <c r="CQ130" s="305"/>
      <c r="CR130" s="305"/>
      <c r="CS130" s="305"/>
      <c r="CT130" s="305"/>
      <c r="CU130" s="305"/>
      <c r="CV130" s="305"/>
      <c r="CW130" s="305"/>
      <c r="CX130" s="305"/>
      <c r="CY130" s="305"/>
      <c r="CZ130" s="305"/>
      <c r="DA130" s="306"/>
    </row>
    <row r="131" spans="1:105" s="1" customFormat="1" ht="64.5" customHeight="1">
      <c r="A131" s="300" t="s">
        <v>196</v>
      </c>
      <c r="B131" s="301"/>
      <c r="C131" s="301"/>
      <c r="D131" s="301"/>
      <c r="E131" s="301"/>
      <c r="F131" s="301"/>
      <c r="G131" s="302"/>
      <c r="H131" s="67"/>
      <c r="I131" s="303" t="s">
        <v>197</v>
      </c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3"/>
      <c r="AD131" s="303"/>
      <c r="AE131" s="303"/>
      <c r="AF131" s="303"/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  <c r="AQ131" s="303"/>
      <c r="AR131" s="303"/>
      <c r="AS131" s="303"/>
      <c r="AT131" s="303"/>
      <c r="AU131" s="303"/>
      <c r="AV131" s="303"/>
      <c r="AW131" s="303"/>
      <c r="AX131" s="303"/>
      <c r="AY131" s="303"/>
      <c r="AZ131" s="303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68"/>
      <c r="BL131" s="304">
        <v>0</v>
      </c>
      <c r="BM131" s="305"/>
      <c r="BN131" s="305"/>
      <c r="BO131" s="305"/>
      <c r="BP131" s="305"/>
      <c r="BQ131" s="305"/>
      <c r="BR131" s="305"/>
      <c r="BS131" s="305"/>
      <c r="BT131" s="305"/>
      <c r="BU131" s="305"/>
      <c r="BV131" s="305"/>
      <c r="BW131" s="305"/>
      <c r="BX131" s="305"/>
      <c r="BY131" s="305"/>
      <c r="BZ131" s="305"/>
      <c r="CA131" s="305"/>
      <c r="CB131" s="305"/>
      <c r="CC131" s="305"/>
      <c r="CD131" s="305"/>
      <c r="CE131" s="305"/>
      <c r="CF131" s="306"/>
      <c r="CG131" s="304">
        <v>0</v>
      </c>
      <c r="CH131" s="305"/>
      <c r="CI131" s="305"/>
      <c r="CJ131" s="305"/>
      <c r="CK131" s="305"/>
      <c r="CL131" s="305"/>
      <c r="CM131" s="305"/>
      <c r="CN131" s="305"/>
      <c r="CO131" s="305"/>
      <c r="CP131" s="305"/>
      <c r="CQ131" s="305"/>
      <c r="CR131" s="305"/>
      <c r="CS131" s="305"/>
      <c r="CT131" s="305"/>
      <c r="CU131" s="305"/>
      <c r="CV131" s="305"/>
      <c r="CW131" s="305"/>
      <c r="CX131" s="305"/>
      <c r="CY131" s="305"/>
      <c r="CZ131" s="305"/>
      <c r="DA131" s="306"/>
    </row>
    <row r="132" spans="1:105" s="1" customFormat="1" ht="45.75" customHeight="1">
      <c r="A132" s="300" t="s">
        <v>198</v>
      </c>
      <c r="B132" s="301"/>
      <c r="C132" s="301"/>
      <c r="D132" s="301"/>
      <c r="E132" s="301"/>
      <c r="F132" s="301"/>
      <c r="G132" s="302"/>
      <c r="H132" s="67"/>
      <c r="I132" s="303" t="s">
        <v>199</v>
      </c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3"/>
      <c r="BJ132" s="303"/>
      <c r="BK132" s="68"/>
      <c r="BL132" s="304">
        <v>2</v>
      </c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5"/>
      <c r="CC132" s="305"/>
      <c r="CD132" s="305"/>
      <c r="CE132" s="305"/>
      <c r="CF132" s="306"/>
      <c r="CG132" s="304">
        <v>2</v>
      </c>
      <c r="CH132" s="305"/>
      <c r="CI132" s="305"/>
      <c r="CJ132" s="305"/>
      <c r="CK132" s="305"/>
      <c r="CL132" s="305"/>
      <c r="CM132" s="305"/>
      <c r="CN132" s="305"/>
      <c r="CO132" s="305"/>
      <c r="CP132" s="305"/>
      <c r="CQ132" s="305"/>
      <c r="CR132" s="305"/>
      <c r="CS132" s="305"/>
      <c r="CT132" s="305"/>
      <c r="CU132" s="305"/>
      <c r="CV132" s="305"/>
      <c r="CW132" s="305"/>
      <c r="CX132" s="305"/>
      <c r="CY132" s="305"/>
      <c r="CZ132" s="305"/>
      <c r="DA132" s="306"/>
    </row>
    <row r="133" spans="1:105" s="1" customFormat="1" ht="66.75" customHeight="1">
      <c r="A133" s="300" t="s">
        <v>200</v>
      </c>
      <c r="B133" s="301"/>
      <c r="C133" s="301"/>
      <c r="D133" s="301"/>
      <c r="E133" s="301"/>
      <c r="F133" s="301"/>
      <c r="G133" s="302"/>
      <c r="H133" s="67"/>
      <c r="I133" s="303" t="s">
        <v>201</v>
      </c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68"/>
      <c r="BL133" s="304">
        <v>0</v>
      </c>
      <c r="BM133" s="305"/>
      <c r="BN133" s="305"/>
      <c r="BO133" s="305"/>
      <c r="BP133" s="305"/>
      <c r="BQ133" s="305"/>
      <c r="BR133" s="305"/>
      <c r="BS133" s="305"/>
      <c r="BT133" s="305"/>
      <c r="BU133" s="305"/>
      <c r="BV133" s="305"/>
      <c r="BW133" s="305"/>
      <c r="BX133" s="305"/>
      <c r="BY133" s="305"/>
      <c r="BZ133" s="305"/>
      <c r="CA133" s="305"/>
      <c r="CB133" s="305"/>
      <c r="CC133" s="305"/>
      <c r="CD133" s="305"/>
      <c r="CE133" s="305"/>
      <c r="CF133" s="306"/>
      <c r="CG133" s="304">
        <v>0</v>
      </c>
      <c r="CH133" s="305"/>
      <c r="CI133" s="305"/>
      <c r="CJ133" s="305"/>
      <c r="CK133" s="305"/>
      <c r="CL133" s="305"/>
      <c r="CM133" s="305"/>
      <c r="CN133" s="305"/>
      <c r="CO133" s="305"/>
      <c r="CP133" s="305"/>
      <c r="CQ133" s="305"/>
      <c r="CR133" s="305"/>
      <c r="CS133" s="305"/>
      <c r="CT133" s="305"/>
      <c r="CU133" s="305"/>
      <c r="CV133" s="305"/>
      <c r="CW133" s="305"/>
      <c r="CX133" s="305"/>
      <c r="CY133" s="305"/>
      <c r="CZ133" s="305"/>
      <c r="DA133" s="306"/>
    </row>
    <row r="134" spans="1:105" s="40" customFormat="1" ht="16.5" customHeight="1">
      <c r="A134" s="307" t="s">
        <v>202</v>
      </c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8"/>
      <c r="AC134" s="308"/>
      <c r="AD134" s="308"/>
      <c r="AE134" s="308"/>
      <c r="AF134" s="308"/>
      <c r="AG134" s="308"/>
      <c r="AH134" s="308"/>
      <c r="AI134" s="308"/>
      <c r="AJ134" s="308"/>
      <c r="AK134" s="308"/>
      <c r="AL134" s="308"/>
      <c r="AM134" s="308"/>
      <c r="AN134" s="308"/>
      <c r="AO134" s="308"/>
      <c r="AP134" s="308"/>
      <c r="AQ134" s="308"/>
      <c r="AR134" s="308"/>
      <c r="AS134" s="308"/>
      <c r="AT134" s="308"/>
      <c r="AU134" s="308"/>
      <c r="AV134" s="308"/>
      <c r="AW134" s="308"/>
      <c r="AX134" s="308"/>
      <c r="AY134" s="308"/>
      <c r="AZ134" s="308"/>
      <c r="BA134" s="308"/>
      <c r="BB134" s="308"/>
      <c r="BC134" s="308"/>
      <c r="BD134" s="308"/>
      <c r="BE134" s="308"/>
      <c r="BF134" s="308"/>
      <c r="BG134" s="308"/>
      <c r="BH134" s="308"/>
      <c r="BI134" s="308"/>
      <c r="BJ134" s="308"/>
      <c r="BK134" s="308"/>
      <c r="BL134" s="308"/>
      <c r="BM134" s="308"/>
      <c r="BN134" s="308"/>
      <c r="BO134" s="308"/>
      <c r="BP134" s="308"/>
      <c r="BQ134" s="308"/>
      <c r="BR134" s="308"/>
      <c r="BS134" s="308"/>
      <c r="BT134" s="308"/>
      <c r="BU134" s="308"/>
      <c r="BV134" s="308"/>
      <c r="BW134" s="308"/>
      <c r="BX134" s="308"/>
      <c r="BY134" s="308"/>
      <c r="BZ134" s="308"/>
      <c r="CA134" s="308"/>
      <c r="CB134" s="308"/>
      <c r="CC134" s="308"/>
      <c r="CD134" s="308"/>
      <c r="CE134" s="308"/>
      <c r="CF134" s="308"/>
      <c r="CG134" s="308"/>
      <c r="CH134" s="308"/>
      <c r="CI134" s="308"/>
      <c r="CJ134" s="308"/>
      <c r="CK134" s="308"/>
      <c r="CL134" s="308"/>
      <c r="CM134" s="308"/>
      <c r="CN134" s="308"/>
      <c r="CO134" s="308"/>
      <c r="CP134" s="308"/>
      <c r="CQ134" s="308"/>
      <c r="CR134" s="308"/>
      <c r="CS134" s="308"/>
      <c r="CT134" s="308"/>
      <c r="CU134" s="308"/>
      <c r="CV134" s="308"/>
      <c r="CW134" s="308"/>
      <c r="CX134" s="308"/>
      <c r="CY134" s="308"/>
      <c r="CZ134" s="308"/>
      <c r="DA134" s="309"/>
    </row>
    <row r="135" spans="1:105" s="40" customFormat="1" ht="15.75" customHeight="1">
      <c r="A135" s="69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</row>
    <row r="136" spans="1:108" s="40" customFormat="1" ht="25.5" customHeight="1">
      <c r="A136" s="310" t="s">
        <v>51</v>
      </c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/>
      <c r="AS136" s="311"/>
      <c r="AT136" s="311"/>
      <c r="AU136" s="311"/>
      <c r="AV136" s="311"/>
      <c r="AW136" s="311"/>
      <c r="AX136" s="311"/>
      <c r="AY136" s="311"/>
      <c r="AZ136" s="311"/>
      <c r="BA136" s="311"/>
      <c r="BB136" s="311"/>
      <c r="BC136" s="311"/>
      <c r="BD136" s="311"/>
      <c r="BE136" s="311"/>
      <c r="BF136" s="311"/>
      <c r="BG136" s="311"/>
      <c r="BH136" s="311"/>
      <c r="BI136" s="311"/>
      <c r="BJ136" s="311"/>
      <c r="BK136" s="311"/>
      <c r="BL136" s="311"/>
      <c r="BM136" s="311"/>
      <c r="BN136" s="311"/>
      <c r="BO136" s="311"/>
      <c r="BP136" s="311"/>
      <c r="BQ136" s="311"/>
      <c r="BR136" s="311"/>
      <c r="BS136" s="311"/>
      <c r="BT136" s="311"/>
      <c r="BU136" s="311"/>
      <c r="BV136" s="311"/>
      <c r="BW136" s="311"/>
      <c r="BX136" s="311"/>
      <c r="BY136" s="312"/>
      <c r="BZ136" s="310" t="s">
        <v>203</v>
      </c>
      <c r="CA136" s="311"/>
      <c r="CB136" s="311"/>
      <c r="CC136" s="311"/>
      <c r="CD136" s="311"/>
      <c r="CE136" s="311"/>
      <c r="CF136" s="311"/>
      <c r="CG136" s="311"/>
      <c r="CH136" s="311"/>
      <c r="CI136" s="311"/>
      <c r="CJ136" s="311"/>
      <c r="CK136" s="311"/>
      <c r="CL136" s="311"/>
      <c r="CM136" s="311"/>
      <c r="CN136" s="311"/>
      <c r="CO136" s="311"/>
      <c r="CP136" s="311"/>
      <c r="CQ136" s="311"/>
      <c r="CR136" s="311"/>
      <c r="CS136" s="311"/>
      <c r="CT136" s="311"/>
      <c r="CU136" s="311"/>
      <c r="CV136" s="311"/>
      <c r="CW136" s="311"/>
      <c r="CX136" s="311"/>
      <c r="CY136" s="311"/>
      <c r="CZ136" s="311"/>
      <c r="DA136" s="311"/>
      <c r="DB136" s="311"/>
      <c r="DC136" s="311"/>
      <c r="DD136" s="312"/>
    </row>
    <row r="137" spans="1:108" s="40" customFormat="1" ht="59.25" customHeight="1">
      <c r="A137" s="71"/>
      <c r="B137" s="295" t="s">
        <v>257</v>
      </c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295"/>
      <c r="BA137" s="295"/>
      <c r="BB137" s="295"/>
      <c r="BC137" s="295"/>
      <c r="BD137" s="295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  <c r="BS137" s="295"/>
      <c r="BT137" s="295"/>
      <c r="BU137" s="295"/>
      <c r="BV137" s="295"/>
      <c r="BW137" s="295"/>
      <c r="BX137" s="295"/>
      <c r="BY137" s="296"/>
      <c r="BZ137" s="297">
        <v>0</v>
      </c>
      <c r="CA137" s="298"/>
      <c r="CB137" s="298"/>
      <c r="CC137" s="298"/>
      <c r="CD137" s="298"/>
      <c r="CE137" s="298"/>
      <c r="CF137" s="298"/>
      <c r="CG137" s="298"/>
      <c r="CH137" s="298"/>
      <c r="CI137" s="298"/>
      <c r="CJ137" s="298"/>
      <c r="CK137" s="298"/>
      <c r="CL137" s="298"/>
      <c r="CM137" s="298"/>
      <c r="CN137" s="298"/>
      <c r="CO137" s="298"/>
      <c r="CP137" s="298"/>
      <c r="CQ137" s="298"/>
      <c r="CR137" s="298"/>
      <c r="CS137" s="298"/>
      <c r="CT137" s="298"/>
      <c r="CU137" s="298"/>
      <c r="CV137" s="298"/>
      <c r="CW137" s="298"/>
      <c r="CX137" s="298"/>
      <c r="CY137" s="298"/>
      <c r="CZ137" s="298"/>
      <c r="DA137" s="298"/>
      <c r="DB137" s="298"/>
      <c r="DC137" s="298"/>
      <c r="DD137" s="299"/>
    </row>
    <row r="138" spans="1:108" s="40" customFormat="1" ht="62.25" customHeight="1">
      <c r="A138" s="71"/>
      <c r="B138" s="295" t="s">
        <v>258</v>
      </c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5"/>
      <c r="AS138" s="295"/>
      <c r="AT138" s="295"/>
      <c r="AU138" s="295"/>
      <c r="AV138" s="295"/>
      <c r="AW138" s="295"/>
      <c r="AX138" s="295"/>
      <c r="AY138" s="295"/>
      <c r="AZ138" s="295"/>
      <c r="BA138" s="295"/>
      <c r="BB138" s="295"/>
      <c r="BC138" s="295"/>
      <c r="BD138" s="295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5"/>
      <c r="BO138" s="295"/>
      <c r="BP138" s="295"/>
      <c r="BQ138" s="295"/>
      <c r="BR138" s="295"/>
      <c r="BS138" s="295"/>
      <c r="BT138" s="295"/>
      <c r="BU138" s="295"/>
      <c r="BV138" s="295"/>
      <c r="BW138" s="295"/>
      <c r="BX138" s="295"/>
      <c r="BY138" s="296"/>
      <c r="BZ138" s="297">
        <v>0</v>
      </c>
      <c r="CA138" s="298"/>
      <c r="CB138" s="298"/>
      <c r="CC138" s="298"/>
      <c r="CD138" s="298"/>
      <c r="CE138" s="298"/>
      <c r="CF138" s="298"/>
      <c r="CG138" s="298"/>
      <c r="CH138" s="298"/>
      <c r="CI138" s="298"/>
      <c r="CJ138" s="298"/>
      <c r="CK138" s="298"/>
      <c r="CL138" s="298"/>
      <c r="CM138" s="298"/>
      <c r="CN138" s="298"/>
      <c r="CO138" s="298"/>
      <c r="CP138" s="298"/>
      <c r="CQ138" s="298"/>
      <c r="CR138" s="298"/>
      <c r="CS138" s="298"/>
      <c r="CT138" s="298"/>
      <c r="CU138" s="298"/>
      <c r="CV138" s="298"/>
      <c r="CW138" s="298"/>
      <c r="CX138" s="298"/>
      <c r="CY138" s="298"/>
      <c r="CZ138" s="298"/>
      <c r="DA138" s="298"/>
      <c r="DB138" s="298"/>
      <c r="DC138" s="298"/>
      <c r="DD138" s="299"/>
    </row>
    <row r="139" spans="1:108" s="40" customFormat="1" ht="35.25" customHeight="1">
      <c r="A139" s="71"/>
      <c r="B139" s="295" t="s">
        <v>259</v>
      </c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  <c r="AT139" s="295"/>
      <c r="AU139" s="295"/>
      <c r="AV139" s="295"/>
      <c r="AW139" s="295"/>
      <c r="AX139" s="295"/>
      <c r="AY139" s="295"/>
      <c r="AZ139" s="295"/>
      <c r="BA139" s="295"/>
      <c r="BB139" s="295"/>
      <c r="BC139" s="295"/>
      <c r="BD139" s="295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5"/>
      <c r="BO139" s="295"/>
      <c r="BP139" s="295"/>
      <c r="BQ139" s="295"/>
      <c r="BR139" s="295"/>
      <c r="BS139" s="295"/>
      <c r="BT139" s="295"/>
      <c r="BU139" s="295"/>
      <c r="BV139" s="295"/>
      <c r="BW139" s="295"/>
      <c r="BX139" s="295"/>
      <c r="BY139" s="296"/>
      <c r="BZ139" s="297">
        <v>707234.91</v>
      </c>
      <c r="CA139" s="298"/>
      <c r="CB139" s="298"/>
      <c r="CC139" s="298"/>
      <c r="CD139" s="298"/>
      <c r="CE139" s="298"/>
      <c r="CF139" s="298"/>
      <c r="CG139" s="298"/>
      <c r="CH139" s="298"/>
      <c r="CI139" s="298"/>
      <c r="CJ139" s="298"/>
      <c r="CK139" s="298"/>
      <c r="CL139" s="298"/>
      <c r="CM139" s="298"/>
      <c r="CN139" s="298"/>
      <c r="CO139" s="298"/>
      <c r="CP139" s="298"/>
      <c r="CQ139" s="298"/>
      <c r="CR139" s="298"/>
      <c r="CS139" s="298"/>
      <c r="CT139" s="298"/>
      <c r="CU139" s="298"/>
      <c r="CV139" s="298"/>
      <c r="CW139" s="298"/>
      <c r="CX139" s="298"/>
      <c r="CY139" s="298"/>
      <c r="CZ139" s="298"/>
      <c r="DA139" s="298"/>
      <c r="DB139" s="298"/>
      <c r="DC139" s="298"/>
      <c r="DD139" s="299"/>
    </row>
    <row r="140" spans="1:108" ht="1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</row>
    <row r="141" spans="1:108" ht="15" customHeight="1">
      <c r="A141" s="40" t="s">
        <v>215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40"/>
      <c r="BS141" s="40"/>
      <c r="BT141" s="40"/>
      <c r="BU141" s="93" t="s">
        <v>2</v>
      </c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</row>
    <row r="142" spans="1:108" ht="1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217" t="s">
        <v>24</v>
      </c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11"/>
      <c r="BS142" s="11"/>
      <c r="BT142" s="11"/>
      <c r="BU142" s="217" t="s">
        <v>204</v>
      </c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</row>
    <row r="143" spans="1:108" ht="1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</row>
    <row r="144" spans="1:108" ht="1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</row>
    <row r="145" spans="1:108" ht="15" customHeight="1">
      <c r="A145" s="40" t="s">
        <v>216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40"/>
      <c r="BS145" s="40"/>
      <c r="BT145" s="40"/>
      <c r="BU145" s="93" t="s">
        <v>219</v>
      </c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</row>
    <row r="146" spans="1:108" ht="1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217" t="s">
        <v>24</v>
      </c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11"/>
      <c r="BS146" s="11"/>
      <c r="BT146" s="11"/>
      <c r="BU146" s="217" t="s">
        <v>204</v>
      </c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</row>
    <row r="147" spans="1:108" ht="15" customHeight="1">
      <c r="A147" s="11"/>
      <c r="B147" s="11"/>
      <c r="C147" s="11"/>
      <c r="D147" s="11"/>
      <c r="E147" s="4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11"/>
      <c r="BS147" s="11"/>
      <c r="BT147" s="11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</row>
    <row r="148" spans="1:108" ht="15" customHeight="1">
      <c r="A148" s="40" t="s">
        <v>205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93" t="s">
        <v>218</v>
      </c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40"/>
      <c r="CH148" s="40"/>
      <c r="CI148" s="40"/>
      <c r="CJ148" s="294" t="s">
        <v>217</v>
      </c>
      <c r="CK148" s="294"/>
      <c r="CL148" s="294"/>
      <c r="CM148" s="294"/>
      <c r="CN148" s="294"/>
      <c r="CO148" s="294"/>
      <c r="CP148" s="294"/>
      <c r="CQ148" s="294"/>
      <c r="CR148" s="294"/>
      <c r="CS148" s="294"/>
      <c r="CT148" s="294"/>
      <c r="CU148" s="294"/>
      <c r="CV148" s="294"/>
      <c r="CW148" s="294"/>
      <c r="CX148" s="294"/>
      <c r="CY148" s="294"/>
      <c r="CZ148" s="294"/>
      <c r="DA148" s="294"/>
      <c r="DB148" s="294"/>
      <c r="DC148" s="294"/>
      <c r="DD148" s="294"/>
    </row>
    <row r="149" spans="1:108" ht="1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217" t="s">
        <v>206</v>
      </c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11"/>
      <c r="CH149" s="11"/>
      <c r="CI149" s="11"/>
      <c r="CJ149" s="217" t="s">
        <v>207</v>
      </c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17"/>
    </row>
  </sheetData>
  <mergeCells count="649">
    <mergeCell ref="A52:V52"/>
    <mergeCell ref="A47:V47"/>
    <mergeCell ref="A48:V48"/>
    <mergeCell ref="A49:V49"/>
    <mergeCell ref="A44:V44"/>
    <mergeCell ref="A45:V45"/>
    <mergeCell ref="A46:V46"/>
    <mergeCell ref="Y51:AG51"/>
    <mergeCell ref="A50:V50"/>
    <mergeCell ref="A51:V51"/>
    <mergeCell ref="A53:V53"/>
    <mergeCell ref="A54:V54"/>
    <mergeCell ref="A55:V55"/>
    <mergeCell ref="A58:V58"/>
    <mergeCell ref="A57:V57"/>
    <mergeCell ref="A56:V56"/>
    <mergeCell ref="CP14:DA14"/>
    <mergeCell ref="CP17:DA17"/>
    <mergeCell ref="A34:T34"/>
    <mergeCell ref="V34:AF34"/>
    <mergeCell ref="AG34:AT34"/>
    <mergeCell ref="AU34:BL34"/>
    <mergeCell ref="BM34:BZ34"/>
    <mergeCell ref="CA34:CZ34"/>
    <mergeCell ref="BR15:CC15"/>
    <mergeCell ref="CD15:CO15"/>
    <mergeCell ref="BL120:CF120"/>
    <mergeCell ref="CG120:DA120"/>
    <mergeCell ref="BO121:BY121"/>
    <mergeCell ref="BZ121:CC121"/>
    <mergeCell ref="CJ121:CT121"/>
    <mergeCell ref="CU121:CX121"/>
    <mergeCell ref="CG76:DD76"/>
    <mergeCell ref="A71:DD71"/>
    <mergeCell ref="CG75:DD75"/>
    <mergeCell ref="A123:G123"/>
    <mergeCell ref="I123:BJ123"/>
    <mergeCell ref="BL123:CF123"/>
    <mergeCell ref="CG123:DA123"/>
    <mergeCell ref="A118:DA118"/>
    <mergeCell ref="A120:G122"/>
    <mergeCell ref="H120:BK122"/>
    <mergeCell ref="A76:P76"/>
    <mergeCell ref="Q76:AK76"/>
    <mergeCell ref="AL76:BF76"/>
    <mergeCell ref="AJ112:AQ112"/>
    <mergeCell ref="AR91:BG91"/>
    <mergeCell ref="A82:AI82"/>
    <mergeCell ref="AJ82:AQ82"/>
    <mergeCell ref="BG76:CF76"/>
    <mergeCell ref="BH91:BW91"/>
    <mergeCell ref="BX84:CJ84"/>
    <mergeCell ref="AR115:BG115"/>
    <mergeCell ref="BH115:BW115"/>
    <mergeCell ref="BX112:CJ112"/>
    <mergeCell ref="AR112:BG112"/>
    <mergeCell ref="BH112:BW112"/>
    <mergeCell ref="BX115:CJ115"/>
    <mergeCell ref="A75:P75"/>
    <mergeCell ref="Q75:AK75"/>
    <mergeCell ref="AL75:BF75"/>
    <mergeCell ref="BG75:CF75"/>
    <mergeCell ref="CG73:DD73"/>
    <mergeCell ref="A74:P74"/>
    <mergeCell ref="Q74:AK74"/>
    <mergeCell ref="AL74:BF74"/>
    <mergeCell ref="BG74:CF74"/>
    <mergeCell ref="CG74:DD74"/>
    <mergeCell ref="A73:P73"/>
    <mergeCell ref="Q73:AK73"/>
    <mergeCell ref="AL73:BF73"/>
    <mergeCell ref="BG73:CF73"/>
    <mergeCell ref="A134:DA134"/>
    <mergeCell ref="A136:BY136"/>
    <mergeCell ref="BZ136:DD136"/>
    <mergeCell ref="B137:BY137"/>
    <mergeCell ref="BZ137:DD137"/>
    <mergeCell ref="A124:G124"/>
    <mergeCell ref="I124:BJ124"/>
    <mergeCell ref="BL124:CF124"/>
    <mergeCell ref="CG124:DA124"/>
    <mergeCell ref="BL126:CF126"/>
    <mergeCell ref="CG126:DA126"/>
    <mergeCell ref="BL125:CF125"/>
    <mergeCell ref="CG125:DA125"/>
    <mergeCell ref="A125:G125"/>
    <mergeCell ref="I125:BJ125"/>
    <mergeCell ref="CG129:DA129"/>
    <mergeCell ref="A128:G128"/>
    <mergeCell ref="I128:BJ128"/>
    <mergeCell ref="BL128:CF128"/>
    <mergeCell ref="CG128:DA128"/>
    <mergeCell ref="CG127:DA127"/>
    <mergeCell ref="A126:G126"/>
    <mergeCell ref="I126:BJ126"/>
    <mergeCell ref="A129:G129"/>
    <mergeCell ref="I129:BJ129"/>
    <mergeCell ref="BL129:CF129"/>
    <mergeCell ref="A127:G127"/>
    <mergeCell ref="I127:BJ127"/>
    <mergeCell ref="BL127:CF127"/>
    <mergeCell ref="A130:G130"/>
    <mergeCell ref="I130:BJ130"/>
    <mergeCell ref="BL130:CF130"/>
    <mergeCell ref="CG130:DA130"/>
    <mergeCell ref="A131:G131"/>
    <mergeCell ref="I131:BJ131"/>
    <mergeCell ref="BL131:CF131"/>
    <mergeCell ref="CG131:DA131"/>
    <mergeCell ref="A132:G132"/>
    <mergeCell ref="I132:BJ132"/>
    <mergeCell ref="BL132:CF132"/>
    <mergeCell ref="CG132:DA132"/>
    <mergeCell ref="A133:G133"/>
    <mergeCell ref="I133:BJ133"/>
    <mergeCell ref="BL133:CF133"/>
    <mergeCell ref="CG133:DA133"/>
    <mergeCell ref="AS141:BQ141"/>
    <mergeCell ref="BU141:DD141"/>
    <mergeCell ref="B138:BY138"/>
    <mergeCell ref="BZ138:DD138"/>
    <mergeCell ref="B139:BY139"/>
    <mergeCell ref="BZ139:DD139"/>
    <mergeCell ref="AS142:BQ142"/>
    <mergeCell ref="BU142:DD142"/>
    <mergeCell ref="AS145:BQ145"/>
    <mergeCell ref="BU145:DD145"/>
    <mergeCell ref="P149:CF149"/>
    <mergeCell ref="CJ149:DD149"/>
    <mergeCell ref="AS146:BQ146"/>
    <mergeCell ref="BU146:DD146"/>
    <mergeCell ref="P148:CF148"/>
    <mergeCell ref="CJ148:DD148"/>
    <mergeCell ref="CK115:DA115"/>
    <mergeCell ref="B116:AI116"/>
    <mergeCell ref="AJ116:AQ117"/>
    <mergeCell ref="AR116:BG117"/>
    <mergeCell ref="BH116:BW117"/>
    <mergeCell ref="BX116:CJ117"/>
    <mergeCell ref="CK116:DA117"/>
    <mergeCell ref="B117:AI117"/>
    <mergeCell ref="B115:AI115"/>
    <mergeCell ref="AJ115:AQ115"/>
    <mergeCell ref="CK112:DA112"/>
    <mergeCell ref="B113:AI113"/>
    <mergeCell ref="AJ113:AQ114"/>
    <mergeCell ref="AR113:BG114"/>
    <mergeCell ref="BH113:BW114"/>
    <mergeCell ref="BX113:CJ114"/>
    <mergeCell ref="CK113:DA114"/>
    <mergeCell ref="B114:AI114"/>
    <mergeCell ref="B112:AI112"/>
    <mergeCell ref="AR92:BG93"/>
    <mergeCell ref="BH92:BW93"/>
    <mergeCell ref="BX92:CJ93"/>
    <mergeCell ref="CK92:DA93"/>
    <mergeCell ref="BH84:BW84"/>
    <mergeCell ref="BX91:CJ91"/>
    <mergeCell ref="CK84:DA84"/>
    <mergeCell ref="BX85:CJ86"/>
    <mergeCell ref="CK85:DA86"/>
    <mergeCell ref="CK91:DA91"/>
    <mergeCell ref="CK87:CZ87"/>
    <mergeCell ref="CK88:CZ88"/>
    <mergeCell ref="B85:AI85"/>
    <mergeCell ref="AJ85:AQ86"/>
    <mergeCell ref="AR85:BG86"/>
    <mergeCell ref="BH85:BW86"/>
    <mergeCell ref="B86:AI86"/>
    <mergeCell ref="B84:AI84"/>
    <mergeCell ref="AJ84:AQ84"/>
    <mergeCell ref="AR82:BG82"/>
    <mergeCell ref="B83:AI83"/>
    <mergeCell ref="AJ83:AQ83"/>
    <mergeCell ref="AR83:BG83"/>
    <mergeCell ref="AR84:BG84"/>
    <mergeCell ref="BX83:CJ83"/>
    <mergeCell ref="CK83:DA83"/>
    <mergeCell ref="BH83:BW83"/>
    <mergeCell ref="BH82:BW82"/>
    <mergeCell ref="BX82:CJ82"/>
    <mergeCell ref="CK82:DA82"/>
    <mergeCell ref="B68:AI68"/>
    <mergeCell ref="BS68:DA68"/>
    <mergeCell ref="B69:AI69"/>
    <mergeCell ref="BS69:DA69"/>
    <mergeCell ref="AJ68:BR68"/>
    <mergeCell ref="AJ69:BR69"/>
    <mergeCell ref="A78:DA78"/>
    <mergeCell ref="A81:AI81"/>
    <mergeCell ref="AJ81:AQ81"/>
    <mergeCell ref="AR81:BG81"/>
    <mergeCell ref="BH81:BW81"/>
    <mergeCell ref="BX81:CJ81"/>
    <mergeCell ref="CK81:DA81"/>
    <mergeCell ref="A66:AI66"/>
    <mergeCell ref="AJ66:BR66"/>
    <mergeCell ref="BS66:DA66"/>
    <mergeCell ref="B67:AI67"/>
    <mergeCell ref="BS67:DA67"/>
    <mergeCell ref="AJ67:BR67"/>
    <mergeCell ref="A63:DA63"/>
    <mergeCell ref="A65:AI65"/>
    <mergeCell ref="AJ65:BR65"/>
    <mergeCell ref="BS65:DA65"/>
    <mergeCell ref="BQ61:CC61"/>
    <mergeCell ref="CD61:CN61"/>
    <mergeCell ref="CO61:DA61"/>
    <mergeCell ref="A61:V61"/>
    <mergeCell ref="BF61:BP61"/>
    <mergeCell ref="A97:AI97"/>
    <mergeCell ref="A98:AI98"/>
    <mergeCell ref="AR95:BG95"/>
    <mergeCell ref="AR96:BG96"/>
    <mergeCell ref="AR97:BG97"/>
    <mergeCell ref="AR98:BG98"/>
    <mergeCell ref="A95:AI95"/>
    <mergeCell ref="B10:AK10"/>
    <mergeCell ref="AL9:AS9"/>
    <mergeCell ref="A96:AI96"/>
    <mergeCell ref="A43:V43"/>
    <mergeCell ref="W43:AG43"/>
    <mergeCell ref="AH43:AR43"/>
    <mergeCell ref="AS43:BE43"/>
    <mergeCell ref="W61:AG61"/>
    <mergeCell ref="AH61:AR61"/>
    <mergeCell ref="AS61:BE61"/>
    <mergeCell ref="BX95:CJ95"/>
    <mergeCell ref="A38:DA38"/>
    <mergeCell ref="A40:V42"/>
    <mergeCell ref="W40:DA40"/>
    <mergeCell ref="AR89:BG89"/>
    <mergeCell ref="BH88:BW88"/>
    <mergeCell ref="BH89:BW89"/>
    <mergeCell ref="BX87:CJ87"/>
    <mergeCell ref="BX88:CJ88"/>
    <mergeCell ref="CD43:CN43"/>
    <mergeCell ref="A2:DA2"/>
    <mergeCell ref="AJ94:AQ94"/>
    <mergeCell ref="AR94:BG94"/>
    <mergeCell ref="BH94:BW94"/>
    <mergeCell ref="CK94:CZ94"/>
    <mergeCell ref="BR8:CC8"/>
    <mergeCell ref="CD8:CO8"/>
    <mergeCell ref="W41:AG41"/>
    <mergeCell ref="AH41:BE41"/>
    <mergeCell ref="CD10:CO10"/>
    <mergeCell ref="A4:DA4"/>
    <mergeCell ref="A5:DA5"/>
    <mergeCell ref="A90:AI90"/>
    <mergeCell ref="AJ90:AQ90"/>
    <mergeCell ref="AR90:BG90"/>
    <mergeCell ref="BH90:BW90"/>
    <mergeCell ref="BX90:CJ90"/>
    <mergeCell ref="CK90:CZ90"/>
    <mergeCell ref="BF41:CC41"/>
    <mergeCell ref="CD41:DA41"/>
    <mergeCell ref="A7:AK8"/>
    <mergeCell ref="AT9:BE9"/>
    <mergeCell ref="BF9:BQ9"/>
    <mergeCell ref="BR9:CC9"/>
    <mergeCell ref="AL7:AS8"/>
    <mergeCell ref="AT7:CO7"/>
    <mergeCell ref="A9:AK9"/>
    <mergeCell ref="AT8:BE8"/>
    <mergeCell ref="BF8:BQ8"/>
    <mergeCell ref="CD9:CO9"/>
    <mergeCell ref="AL10:AS10"/>
    <mergeCell ref="AT10:BE10"/>
    <mergeCell ref="BF10:BQ10"/>
    <mergeCell ref="BR10:CC10"/>
    <mergeCell ref="BR11:CC11"/>
    <mergeCell ref="CD11:CO11"/>
    <mergeCell ref="CP7:DA8"/>
    <mergeCell ref="BR12:CC12"/>
    <mergeCell ref="CD12:CO12"/>
    <mergeCell ref="CP9:DA9"/>
    <mergeCell ref="CP10:DA10"/>
    <mergeCell ref="BR16:CC16"/>
    <mergeCell ref="CD16:CO16"/>
    <mergeCell ref="BR17:CC17"/>
    <mergeCell ref="B11:AK11"/>
    <mergeCell ref="AL11:AS11"/>
    <mergeCell ref="B12:AK12"/>
    <mergeCell ref="AL12:AS12"/>
    <mergeCell ref="AT11:BE11"/>
    <mergeCell ref="BF11:BQ11"/>
    <mergeCell ref="BR14:CC14"/>
    <mergeCell ref="CD14:CO14"/>
    <mergeCell ref="BR13:CC13"/>
    <mergeCell ref="CD13:CO13"/>
    <mergeCell ref="BF14:BQ14"/>
    <mergeCell ref="AT12:BE12"/>
    <mergeCell ref="AT13:BE13"/>
    <mergeCell ref="BF13:BQ13"/>
    <mergeCell ref="AT14:BE14"/>
    <mergeCell ref="BF12:BQ12"/>
    <mergeCell ref="B15:AK15"/>
    <mergeCell ref="B13:AK13"/>
    <mergeCell ref="AL13:AS13"/>
    <mergeCell ref="B14:AK14"/>
    <mergeCell ref="AL14:AS14"/>
    <mergeCell ref="AL15:AS15"/>
    <mergeCell ref="B16:AK16"/>
    <mergeCell ref="AL16:AS16"/>
    <mergeCell ref="AT16:BE16"/>
    <mergeCell ref="BF16:BQ16"/>
    <mergeCell ref="AL17:AS17"/>
    <mergeCell ref="AT17:BE17"/>
    <mergeCell ref="BF17:BQ17"/>
    <mergeCell ref="AT15:BE15"/>
    <mergeCell ref="BF15:BQ15"/>
    <mergeCell ref="CD17:CO17"/>
    <mergeCell ref="A17:AK17"/>
    <mergeCell ref="BX89:CJ89"/>
    <mergeCell ref="CK89:CZ89"/>
    <mergeCell ref="A89:AI89"/>
    <mergeCell ref="W42:AG42"/>
    <mergeCell ref="AH42:AR42"/>
    <mergeCell ref="AS42:BE42"/>
    <mergeCell ref="BF42:BP42"/>
    <mergeCell ref="BQ42:CC42"/>
    <mergeCell ref="T26:V26"/>
    <mergeCell ref="AA26:AC26"/>
    <mergeCell ref="AH26:AJ26"/>
    <mergeCell ref="AO26:AQ26"/>
    <mergeCell ref="AV26:AX26"/>
    <mergeCell ref="BC26:BE26"/>
    <mergeCell ref="BJ26:BL26"/>
    <mergeCell ref="BQ26:BS26"/>
    <mergeCell ref="CO42:DA42"/>
    <mergeCell ref="A37:DA37"/>
    <mergeCell ref="CO43:DA43"/>
    <mergeCell ref="CD42:CN42"/>
    <mergeCell ref="BF43:BP43"/>
    <mergeCell ref="BQ43:CC43"/>
    <mergeCell ref="AJ88:AQ88"/>
    <mergeCell ref="AR87:BG87"/>
    <mergeCell ref="BH87:BW87"/>
    <mergeCell ref="AR88:BG88"/>
    <mergeCell ref="B28:Q28"/>
    <mergeCell ref="AM28:AS28"/>
    <mergeCell ref="AT28:AZ28"/>
    <mergeCell ref="BA28:BG28"/>
    <mergeCell ref="R28:X28"/>
    <mergeCell ref="Y28:AE28"/>
    <mergeCell ref="AF28:AL28"/>
    <mergeCell ref="BQ24:BS24"/>
    <mergeCell ref="A19:DA19"/>
    <mergeCell ref="A20:DA20"/>
    <mergeCell ref="A22:Q26"/>
    <mergeCell ref="R22:BG22"/>
    <mergeCell ref="BH22:CI22"/>
    <mergeCell ref="CJ22:DA23"/>
    <mergeCell ref="R23:AE23"/>
    <mergeCell ref="AF23:AS23"/>
    <mergeCell ref="AT23:BG23"/>
    <mergeCell ref="BH23:BU23"/>
    <mergeCell ref="BV23:CI23"/>
    <mergeCell ref="BX24:BZ24"/>
    <mergeCell ref="T24:V24"/>
    <mergeCell ref="AA24:AC24"/>
    <mergeCell ref="AH24:AJ24"/>
    <mergeCell ref="AO24:AQ24"/>
    <mergeCell ref="AV24:AX24"/>
    <mergeCell ref="BC24:BE24"/>
    <mergeCell ref="BJ24:BL24"/>
    <mergeCell ref="CV24:CX24"/>
    <mergeCell ref="T25:V25"/>
    <mergeCell ref="AA25:AC25"/>
    <mergeCell ref="AH25:AJ25"/>
    <mergeCell ref="AO25:AQ25"/>
    <mergeCell ref="AV25:AX25"/>
    <mergeCell ref="BC25:BE25"/>
    <mergeCell ref="BJ25:BL25"/>
    <mergeCell ref="CE25:CG25"/>
    <mergeCell ref="CE24:CG24"/>
    <mergeCell ref="CM24:CO24"/>
    <mergeCell ref="BH27:BN27"/>
    <mergeCell ref="BO27:BU27"/>
    <mergeCell ref="BQ25:BS25"/>
    <mergeCell ref="BX25:BZ25"/>
    <mergeCell ref="BV27:CB27"/>
    <mergeCell ref="BX26:BZ26"/>
    <mergeCell ref="CC27:CI27"/>
    <mergeCell ref="CJ27:CR27"/>
    <mergeCell ref="CE26:CG26"/>
    <mergeCell ref="CV25:CX25"/>
    <mergeCell ref="CS28:DA28"/>
    <mergeCell ref="CM25:CO25"/>
    <mergeCell ref="CS27:DA27"/>
    <mergeCell ref="CM26:CO26"/>
    <mergeCell ref="CV26:CX26"/>
    <mergeCell ref="A27:Q27"/>
    <mergeCell ref="R27:X27"/>
    <mergeCell ref="Y27:AE27"/>
    <mergeCell ref="AF27:AL27"/>
    <mergeCell ref="AM27:AS27"/>
    <mergeCell ref="AT27:AZ27"/>
    <mergeCell ref="BA27:BG27"/>
    <mergeCell ref="A31:U32"/>
    <mergeCell ref="V31:AF32"/>
    <mergeCell ref="A30:DA30"/>
    <mergeCell ref="AG31:BZ31"/>
    <mergeCell ref="CA31:CZ32"/>
    <mergeCell ref="AG32:AT32"/>
    <mergeCell ref="AU32:BL32"/>
    <mergeCell ref="V35:AF35"/>
    <mergeCell ref="BO28:BU28"/>
    <mergeCell ref="BV28:CB28"/>
    <mergeCell ref="CA33:CZ33"/>
    <mergeCell ref="BM32:BZ32"/>
    <mergeCell ref="BH28:BN28"/>
    <mergeCell ref="AU33:BL33"/>
    <mergeCell ref="CC28:CI28"/>
    <mergeCell ref="CJ28:CR28"/>
    <mergeCell ref="AJ91:AQ91"/>
    <mergeCell ref="CA35:CZ35"/>
    <mergeCell ref="A33:U33"/>
    <mergeCell ref="V33:AF33"/>
    <mergeCell ref="AG33:AT33"/>
    <mergeCell ref="AG35:AT35"/>
    <mergeCell ref="AU35:BL35"/>
    <mergeCell ref="BM33:BZ33"/>
    <mergeCell ref="BM35:BZ35"/>
    <mergeCell ref="A35:U35"/>
    <mergeCell ref="AJ102:AQ102"/>
    <mergeCell ref="B87:AI87"/>
    <mergeCell ref="B88:AI88"/>
    <mergeCell ref="AJ87:AQ87"/>
    <mergeCell ref="A94:AI94"/>
    <mergeCell ref="AJ89:AQ89"/>
    <mergeCell ref="B92:AI92"/>
    <mergeCell ref="AJ92:AQ93"/>
    <mergeCell ref="B93:AI93"/>
    <mergeCell ref="B91:AI91"/>
    <mergeCell ref="AJ95:AQ95"/>
    <mergeCell ref="AJ96:AQ96"/>
    <mergeCell ref="AJ97:AQ97"/>
    <mergeCell ref="AJ98:AQ98"/>
    <mergeCell ref="BH95:BW95"/>
    <mergeCell ref="BH96:BW96"/>
    <mergeCell ref="BH97:BW97"/>
    <mergeCell ref="BH98:BW98"/>
    <mergeCell ref="BX103:CJ103"/>
    <mergeCell ref="BX104:CJ104"/>
    <mergeCell ref="BX105:CJ105"/>
    <mergeCell ref="BX106:CJ106"/>
    <mergeCell ref="BX96:CJ96"/>
    <mergeCell ref="BX100:CJ100"/>
    <mergeCell ref="BX101:CJ101"/>
    <mergeCell ref="BX102:CJ102"/>
    <mergeCell ref="BX97:CJ97"/>
    <mergeCell ref="BX98:CJ98"/>
    <mergeCell ref="BX99:CJ99"/>
    <mergeCell ref="AR99:BG99"/>
    <mergeCell ref="BH99:BW99"/>
    <mergeCell ref="CK95:CZ95"/>
    <mergeCell ref="CK96:CZ96"/>
    <mergeCell ref="CK97:CZ97"/>
    <mergeCell ref="CK98:CZ98"/>
    <mergeCell ref="A103:AI103"/>
    <mergeCell ref="A104:AI104"/>
    <mergeCell ref="A105:AI105"/>
    <mergeCell ref="A106:AI106"/>
    <mergeCell ref="CK99:CZ99"/>
    <mergeCell ref="A100:AI100"/>
    <mergeCell ref="A101:AI101"/>
    <mergeCell ref="A102:AI102"/>
    <mergeCell ref="AJ100:AQ100"/>
    <mergeCell ref="AR100:BG100"/>
    <mergeCell ref="AR101:BG101"/>
    <mergeCell ref="A99:AI99"/>
    <mergeCell ref="AJ99:AQ99"/>
    <mergeCell ref="AJ101:AQ101"/>
    <mergeCell ref="AJ103:AQ103"/>
    <mergeCell ref="AJ104:AQ104"/>
    <mergeCell ref="AJ105:AQ105"/>
    <mergeCell ref="AJ106:AQ106"/>
    <mergeCell ref="BH103:BW103"/>
    <mergeCell ref="AR102:BG102"/>
    <mergeCell ref="AR103:BG103"/>
    <mergeCell ref="AR105:BG105"/>
    <mergeCell ref="AR104:BG104"/>
    <mergeCell ref="CK100:CZ100"/>
    <mergeCell ref="CK101:CZ101"/>
    <mergeCell ref="CK102:CZ102"/>
    <mergeCell ref="CK103:CZ103"/>
    <mergeCell ref="CK104:CZ104"/>
    <mergeCell ref="CK105:CZ105"/>
    <mergeCell ref="CK106:CZ106"/>
    <mergeCell ref="A107:AI107"/>
    <mergeCell ref="AR107:BG107"/>
    <mergeCell ref="BX107:CJ107"/>
    <mergeCell ref="AR106:BG106"/>
    <mergeCell ref="BH104:BW104"/>
    <mergeCell ref="BH105:BW105"/>
    <mergeCell ref="BH106:BW106"/>
    <mergeCell ref="AJ107:AQ107"/>
    <mergeCell ref="AJ108:AQ108"/>
    <mergeCell ref="AJ109:AQ109"/>
    <mergeCell ref="AJ110:AQ110"/>
    <mergeCell ref="A111:AI111"/>
    <mergeCell ref="AJ111:AQ111"/>
    <mergeCell ref="AR110:BG110"/>
    <mergeCell ref="BH107:BW107"/>
    <mergeCell ref="BH108:BW108"/>
    <mergeCell ref="BH109:BW109"/>
    <mergeCell ref="BH110:BW110"/>
    <mergeCell ref="A108:AI108"/>
    <mergeCell ref="A109:AI109"/>
    <mergeCell ref="A110:AI110"/>
    <mergeCell ref="CK111:CZ111"/>
    <mergeCell ref="BX110:CJ110"/>
    <mergeCell ref="CK107:CZ107"/>
    <mergeCell ref="CK108:CZ108"/>
    <mergeCell ref="CK109:CZ109"/>
    <mergeCell ref="CK110:CZ110"/>
    <mergeCell ref="BX108:CJ108"/>
    <mergeCell ref="BX109:CJ109"/>
    <mergeCell ref="BF56:BP56"/>
    <mergeCell ref="BX94:CJ94"/>
    <mergeCell ref="BX111:CJ111"/>
    <mergeCell ref="AR111:BG111"/>
    <mergeCell ref="BH111:BW111"/>
    <mergeCell ref="AR108:BG108"/>
    <mergeCell ref="AR109:BG109"/>
    <mergeCell ref="BH100:BW100"/>
    <mergeCell ref="BH101:BW101"/>
    <mergeCell ref="BH102:BW102"/>
    <mergeCell ref="CD56:CN56"/>
    <mergeCell ref="CO56:DA56"/>
    <mergeCell ref="W44:AG44"/>
    <mergeCell ref="W45:AG45"/>
    <mergeCell ref="Y46:AG46"/>
    <mergeCell ref="Y47:AG47"/>
    <mergeCell ref="Y48:AG48"/>
    <mergeCell ref="W49:AG49"/>
    <mergeCell ref="Y50:AG50"/>
    <mergeCell ref="Y56:AG56"/>
    <mergeCell ref="Y52:AG52"/>
    <mergeCell ref="Y53:AG53"/>
    <mergeCell ref="W54:AG54"/>
    <mergeCell ref="Y55:AG55"/>
    <mergeCell ref="W58:AG58"/>
    <mergeCell ref="A59:V59"/>
    <mergeCell ref="A60:V60"/>
    <mergeCell ref="W59:AG59"/>
    <mergeCell ref="W60:AG60"/>
    <mergeCell ref="BF47:BP47"/>
    <mergeCell ref="AH44:AR44"/>
    <mergeCell ref="AH45:AR45"/>
    <mergeCell ref="AH46:AR46"/>
    <mergeCell ref="AH47:AR47"/>
    <mergeCell ref="AS44:BE44"/>
    <mergeCell ref="AS47:BE47"/>
    <mergeCell ref="AH49:AR49"/>
    <mergeCell ref="AH50:AR50"/>
    <mergeCell ref="AH51:AR51"/>
    <mergeCell ref="AH48:AR48"/>
    <mergeCell ref="AH58:AR58"/>
    <mergeCell ref="AH59:AR59"/>
    <mergeCell ref="AH60:AR60"/>
    <mergeCell ref="AH52:AR52"/>
    <mergeCell ref="AH53:AR53"/>
    <mergeCell ref="AH54:AR54"/>
    <mergeCell ref="AH55:AR55"/>
    <mergeCell ref="AH56:AR56"/>
    <mergeCell ref="BF48:BP48"/>
    <mergeCell ref="BF49:BP49"/>
    <mergeCell ref="BF50:BP50"/>
    <mergeCell ref="BF51:BP51"/>
    <mergeCell ref="BF55:BP55"/>
    <mergeCell ref="BF52:BP52"/>
    <mergeCell ref="BF53:BP53"/>
    <mergeCell ref="BF54:BP54"/>
    <mergeCell ref="CD44:CN44"/>
    <mergeCell ref="CD45:CN45"/>
    <mergeCell ref="CD46:CN46"/>
    <mergeCell ref="CD47:CN47"/>
    <mergeCell ref="CD48:CN48"/>
    <mergeCell ref="CD49:CN49"/>
    <mergeCell ref="CD51:CN51"/>
    <mergeCell ref="CD50:CN50"/>
    <mergeCell ref="CD52:CN52"/>
    <mergeCell ref="CD53:CN53"/>
    <mergeCell ref="CD54:CN54"/>
    <mergeCell ref="CD55:CN55"/>
    <mergeCell ref="CD57:CN57"/>
    <mergeCell ref="CD58:CN58"/>
    <mergeCell ref="CD59:CN59"/>
    <mergeCell ref="CD60:CN60"/>
    <mergeCell ref="CO44:DA44"/>
    <mergeCell ref="CO45:DA45"/>
    <mergeCell ref="CO46:DA46"/>
    <mergeCell ref="CO47:DA47"/>
    <mergeCell ref="CO48:DA48"/>
    <mergeCell ref="CO49:DA49"/>
    <mergeCell ref="CO50:DA50"/>
    <mergeCell ref="CO51:DA51"/>
    <mergeCell ref="CO52:DA52"/>
    <mergeCell ref="CO53:DA53"/>
    <mergeCell ref="CO54:DA54"/>
    <mergeCell ref="CO55:DA55"/>
    <mergeCell ref="CO57:DA57"/>
    <mergeCell ref="CO58:DA58"/>
    <mergeCell ref="CO59:DA59"/>
    <mergeCell ref="CO60:DA60"/>
    <mergeCell ref="BQ44:CC44"/>
    <mergeCell ref="AS45:BE45"/>
    <mergeCell ref="AS46:BE46"/>
    <mergeCell ref="BF44:BP44"/>
    <mergeCell ref="BF45:BP45"/>
    <mergeCell ref="BF46:BP46"/>
    <mergeCell ref="BQ45:CC45"/>
    <mergeCell ref="BQ46:CC46"/>
    <mergeCell ref="AS48:BE48"/>
    <mergeCell ref="AS49:BE49"/>
    <mergeCell ref="AS50:BE50"/>
    <mergeCell ref="AS51:BE51"/>
    <mergeCell ref="AS58:BE58"/>
    <mergeCell ref="AS59:BE59"/>
    <mergeCell ref="AS56:BE56"/>
    <mergeCell ref="AS52:BE52"/>
    <mergeCell ref="AS53:BE53"/>
    <mergeCell ref="AS54:BE54"/>
    <mergeCell ref="AS55:BE55"/>
    <mergeCell ref="BQ47:CC47"/>
    <mergeCell ref="BQ48:CC48"/>
    <mergeCell ref="BQ53:CC53"/>
    <mergeCell ref="BQ54:CC54"/>
    <mergeCell ref="BQ49:CC49"/>
    <mergeCell ref="BQ50:CC50"/>
    <mergeCell ref="BQ51:CC51"/>
    <mergeCell ref="BQ52:CC52"/>
    <mergeCell ref="BQ55:CC55"/>
    <mergeCell ref="BQ57:CC57"/>
    <mergeCell ref="BQ56:CC56"/>
    <mergeCell ref="BQ58:CC58"/>
    <mergeCell ref="BQ59:CC59"/>
    <mergeCell ref="BQ60:CC60"/>
    <mergeCell ref="W57:AG57"/>
    <mergeCell ref="AS60:BE60"/>
    <mergeCell ref="BF59:BP59"/>
    <mergeCell ref="BF60:BP60"/>
    <mergeCell ref="BF57:BP57"/>
    <mergeCell ref="BF58:BP58"/>
    <mergeCell ref="AH57:AR57"/>
    <mergeCell ref="AS57:BE5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9" max="107" man="1"/>
    <brk id="36" max="107" man="1"/>
    <brk id="92" max="107" man="1"/>
    <brk id="124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Наталлля</cp:lastModifiedBy>
  <cp:lastPrinted>2016-04-14T13:47:35Z</cp:lastPrinted>
  <dcterms:created xsi:type="dcterms:W3CDTF">2010-05-19T10:50:44Z</dcterms:created>
  <dcterms:modified xsi:type="dcterms:W3CDTF">2016-04-14T13:49:44Z</dcterms:modified>
  <cp:category/>
  <cp:version/>
  <cp:contentType/>
  <cp:contentStatus/>
</cp:coreProperties>
</file>